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Projekty\Irston\faktury\"/>
    </mc:Choice>
  </mc:AlternateContent>
  <workbookProtection lockStructure="1"/>
  <bookViews>
    <workbookView xWindow="0" yWindow="0" windowWidth="28770" windowHeight="12315"/>
  </bookViews>
  <sheets>
    <sheet name="FAKTURA_EURO_V_29_08_2012" sheetId="1" r:id="rId1"/>
  </sheets>
  <definedNames>
    <definedName name="_xlnm.Print_Area" localSheetId="0">FAKTURA_EURO_V_29_08_2012!$A$1:$I$95</definedName>
    <definedName name="słownie">FAKTURA_EURO_V_29_08_2012!$B$3</definedName>
  </definedNames>
  <calcPr calcId="152511"/>
</workbook>
</file>

<file path=xl/calcChain.xml><?xml version="1.0" encoding="utf-8"?>
<calcChain xmlns="http://schemas.openxmlformats.org/spreadsheetml/2006/main">
  <c r="H80" i="1" l="1"/>
  <c r="I78" i="1"/>
  <c r="G73" i="1"/>
  <c r="F64" i="1"/>
  <c r="F76" i="1" s="1"/>
  <c r="G16" i="1"/>
  <c r="G15" i="1" s="1"/>
  <c r="R13" i="1"/>
  <c r="L13" i="1"/>
  <c r="C13" i="1"/>
  <c r="G12" i="1"/>
  <c r="H64" i="1" l="1"/>
  <c r="F77" i="1"/>
  <c r="F80" i="1" l="1"/>
  <c r="F73" i="1" s="1"/>
  <c r="H77" i="1"/>
  <c r="I77" i="1" s="1"/>
  <c r="I64" i="1"/>
  <c r="I76" i="1" s="1"/>
  <c r="H76" i="1"/>
  <c r="I80" i="1" l="1"/>
  <c r="B84" i="1"/>
  <c r="B5" i="1" s="1"/>
  <c r="I73" i="1"/>
  <c r="H73" i="1"/>
  <c r="B7" i="1" l="1"/>
  <c r="J6" i="1"/>
  <c r="Q6" i="1" l="1"/>
  <c r="Q7" i="1" s="1"/>
  <c r="J7" i="1"/>
  <c r="H16" i="1"/>
  <c r="H15" i="1" s="1"/>
  <c r="B10" i="1"/>
  <c r="B16" i="1" s="1"/>
  <c r="B15" i="1" s="1"/>
  <c r="C9" i="1"/>
  <c r="O16" i="1" l="1"/>
  <c r="O15" i="1" s="1"/>
  <c r="L9" i="1"/>
  <c r="J10" i="1"/>
  <c r="J16" i="1" s="1"/>
  <c r="J15" i="1" s="1"/>
  <c r="C10" i="1"/>
  <c r="D9" i="1"/>
  <c r="D10" i="1" s="1"/>
  <c r="Q10" i="1"/>
  <c r="Q16" i="1" s="1"/>
  <c r="Q15" i="1" s="1"/>
  <c r="R9" i="1"/>
  <c r="N9" i="1" l="1"/>
  <c r="N10" i="1" s="1"/>
  <c r="L10" i="1"/>
  <c r="C16" i="1"/>
  <c r="C15" i="1" s="1"/>
  <c r="S9" i="1"/>
  <c r="S10" i="1" s="1"/>
  <c r="R10" i="1"/>
  <c r="H13" i="1"/>
  <c r="H12" i="1" s="1"/>
  <c r="D13" i="1"/>
  <c r="D16" i="1" s="1"/>
  <c r="D15" i="1" s="1"/>
  <c r="C12" i="1"/>
  <c r="T13" i="1" l="1"/>
  <c r="T12" i="1" s="1"/>
  <c r="T16" i="1" s="1"/>
  <c r="T15" i="1" s="1"/>
  <c r="R12" i="1"/>
  <c r="S13" i="1"/>
  <c r="S16" i="1" s="1"/>
  <c r="S15" i="1" s="1"/>
  <c r="R16" i="1"/>
  <c r="R15" i="1" s="1"/>
  <c r="L16" i="1"/>
  <c r="L15" i="1" s="1"/>
  <c r="L12" i="1"/>
  <c r="O13" i="1"/>
  <c r="O12" i="1" s="1"/>
  <c r="N13" i="1"/>
  <c r="N16" i="1" s="1"/>
  <c r="N15" i="1" s="1"/>
  <c r="B3" i="1" l="1"/>
</calcChain>
</file>

<file path=xl/sharedStrings.xml><?xml version="1.0" encoding="utf-8"?>
<sst xmlns="http://schemas.openxmlformats.org/spreadsheetml/2006/main" count="310" uniqueCount="115">
  <si>
    <t>-</t>
  </si>
  <si>
    <t>Y=</t>
  </si>
  <si>
    <t>X=</t>
  </si>
  <si>
    <t>KOMORKI:</t>
  </si>
  <si>
    <t xml:space="preserve"> </t>
  </si>
  <si>
    <t>main</t>
  </si>
  <si>
    <t>|</t>
  </si>
  <si>
    <t>mod:</t>
  </si>
  <si>
    <t>cyf:</t>
  </si>
  <si>
    <t>X=1</t>
  </si>
  <si>
    <t>X&lt;&gt;1</t>
  </si>
  <si>
    <t>=</t>
  </si>
  <si>
    <t>VAL:</t>
  </si>
  <si>
    <t>FORM:</t>
  </si>
  <si>
    <t>dziesięć</t>
  </si>
  <si>
    <t>złotych</t>
  </si>
  <si>
    <t>sto</t>
  </si>
  <si>
    <t>jedenaście</t>
  </si>
  <si>
    <t>jeden</t>
  </si>
  <si>
    <t>milion</t>
  </si>
  <si>
    <t>tysiąc</t>
  </si>
  <si>
    <t>złoty</t>
  </si>
  <si>
    <t>dwieście</t>
  </si>
  <si>
    <t>dwanaście</t>
  </si>
  <si>
    <t>dwa</t>
  </si>
  <si>
    <t>miliony</t>
  </si>
  <si>
    <t>tysiące</t>
  </si>
  <si>
    <t>złote</t>
  </si>
  <si>
    <t>trzysta</t>
  </si>
  <si>
    <t>trzynaście</t>
  </si>
  <si>
    <t>trzy</t>
  </si>
  <si>
    <t>milionów</t>
  </si>
  <si>
    <t>tysięcy</t>
  </si>
  <si>
    <t>czterysta</t>
  </si>
  <si>
    <t>czternaście</t>
  </si>
  <si>
    <t>cztery</t>
  </si>
  <si>
    <t>pięćset</t>
  </si>
  <si>
    <t>piętnaście</t>
  </si>
  <si>
    <t>pięć</t>
  </si>
  <si>
    <t>sześćset</t>
  </si>
  <si>
    <t>szesnaście</t>
  </si>
  <si>
    <t>sześć</t>
  </si>
  <si>
    <t>siedemset</t>
  </si>
  <si>
    <t>siedemnaście</t>
  </si>
  <si>
    <t>siedem</t>
  </si>
  <si>
    <t>osiemset</t>
  </si>
  <si>
    <t>osiemnaście</t>
  </si>
  <si>
    <t>osiem</t>
  </si>
  <si>
    <t>dziewięćset</t>
  </si>
  <si>
    <t>dziewiętnaście</t>
  </si>
  <si>
    <t>dziewięć</t>
  </si>
  <si>
    <t>!X=1!</t>
  </si>
  <si>
    <t>dwadzieścia</t>
  </si>
  <si>
    <t>trzydzieści</t>
  </si>
  <si>
    <t>czterdzieści</t>
  </si>
  <si>
    <t>pięćdziesiąt</t>
  </si>
  <si>
    <t>sześćdziesiąt</t>
  </si>
  <si>
    <t>siedemdziesiąt</t>
  </si>
  <si>
    <t>osiemdziesiąt</t>
  </si>
  <si>
    <t>dziewięćdziesiąt</t>
  </si>
  <si>
    <t xml:space="preserve"> © POMYSŁ PROCEDURY SŁOWNIE MACIEJ RAK</t>
  </si>
  <si>
    <t>MODYFIKACJE MAREK KARABUŁA</t>
  </si>
  <si>
    <t>fax: (022) 519 08 33</t>
  </si>
  <si>
    <t>Oryginał</t>
  </si>
  <si>
    <t>FAKTURA  VAT Nr:</t>
  </si>
  <si>
    <t>01/01/2014</t>
  </si>
  <si>
    <t>Kopia</t>
  </si>
  <si>
    <t>WALUTA EURO</t>
  </si>
  <si>
    <t xml:space="preserve"> + VAT 23 %</t>
  </si>
  <si>
    <t>Data wystawienia:</t>
  </si>
  <si>
    <t>Nazwa:</t>
  </si>
  <si>
    <t>Nazwa</t>
  </si>
  <si>
    <t>Data sprzedaży:</t>
  </si>
  <si>
    <t>Adres:</t>
  </si>
  <si>
    <t>Adres</t>
  </si>
  <si>
    <t>Sposób zapłaty:</t>
  </si>
  <si>
    <t>Przelew 45</t>
  </si>
  <si>
    <t>Numer NIP:</t>
  </si>
  <si>
    <t>111-111-11-11</t>
  </si>
  <si>
    <t>Termin zapłaty:</t>
  </si>
  <si>
    <t>P.H.U. "IRSTON" Ireneusz Ignaczak</t>
  </si>
  <si>
    <t>ul. Przemysłowa 4a, 95-100 Zgierz </t>
  </si>
  <si>
    <t>PL7320012126</t>
  </si>
  <si>
    <t>Tabela A Kursów średnich NBP z dnia 05.01.2014</t>
  </si>
  <si>
    <t>Kurs:</t>
  </si>
  <si>
    <t>Lp.</t>
  </si>
  <si>
    <t>Nazwa towaru lub usługi</t>
  </si>
  <si>
    <t>Ilość</t>
  </si>
  <si>
    <t>Cena</t>
  </si>
  <si>
    <t>Wartość netto EURO</t>
  </si>
  <si>
    <t>VAT</t>
  </si>
  <si>
    <t>kwota VAT EURO</t>
  </si>
  <si>
    <t>Wartość brutto EURO</t>
  </si>
  <si>
    <t>Usługa transportowa - Zlecenie Nr 1/2014 z dnia 02.01.2014 r. w relacji Berlin DE – Zgierz PL</t>
  </si>
  <si>
    <t>16MB RAM</t>
  </si>
  <si>
    <t>CD-ROM 24 speed</t>
  </si>
  <si>
    <t>Razem:</t>
  </si>
  <si>
    <t>W tym:</t>
  </si>
  <si>
    <t>Kwoty</t>
  </si>
  <si>
    <t>Uwagi:</t>
  </si>
  <si>
    <t>Wpisać nr.rej.samochodu</t>
  </si>
  <si>
    <t>Razem EURO</t>
  </si>
  <si>
    <t>Razem PLN</t>
  </si>
  <si>
    <t>Ogółem do zapłaty:</t>
  </si>
  <si>
    <t>ZW</t>
  </si>
  <si>
    <t>EURO</t>
  </si>
  <si>
    <t>Trzysta sześćdziesiąt dziewięć i 00/100 EURO</t>
  </si>
  <si>
    <t>____________________</t>
  </si>
  <si>
    <t>___________________</t>
  </si>
  <si>
    <t>Data i podpis Wystawcy</t>
  </si>
  <si>
    <t>Data i podpis Odbiorcy</t>
  </si>
  <si>
    <t>Proszę o podanie numerów kont bankowych EUR+ SWIFT oraz PLN</t>
  </si>
  <si>
    <t xml:space="preserve"> Do przeliczenia VAT zastosować kurs eur z dnia poprzedzającego dzień sprzedaży- rozładunku</t>
  </si>
  <si>
    <t>Sprzedawca</t>
  </si>
  <si>
    <t>Nabywca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</si>
</sst>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0.0000&quot; zł&quot;"/>
    <numFmt numFmtId="165" formatCode="#,##0.00&quot; zł&quot;;&quot;-&quot;#,##0.00&quot; zł&quot;"/>
    <numFmt numFmtId="166" formatCode="#,##0.00&quot; zł&quot;"/>
    <numFmt numFmtId="167" formatCode="#&quot; &quot;###&quot; &quot;###&quot; &quot;##0&quot; zł&quot;"/>
    <numFmt numFmtId="168" formatCode="d&quot;.&quot;mm&quot;.&quot;yyyy"/>
    <numFmt numFmtId="169" formatCode=";;;"/>
    <numFmt numFmtId="170" formatCode="m&quot;.&quot;d&quot;.&quot;yy"/>
    <numFmt numFmtId="171" formatCode="#,##0&quot; zł&quot;"/>
    <numFmt numFmtId="172" formatCode="#,##0.0&quot; DM&quot;"/>
    <numFmt numFmtId="173" formatCode="#,##0&quot; DM&quot;"/>
    <numFmt numFmtId="174" formatCode="#,##0.0&quot; $&quot;"/>
    <numFmt numFmtId="175" formatCode="#,##0&quot;$&quot;;&quot;-&quot;#,##0&quot;$&quot;"/>
    <numFmt numFmtId="176" formatCode="#,##0;&quot;-&quot;#,##0"/>
    <numFmt numFmtId="177" formatCode="#,##0&quot; szt&quot;"/>
    <numFmt numFmtId="178" formatCode="&quot;See Note  &quot;#"/>
    <numFmt numFmtId="179" formatCode="#,##0.00&quot; &quot;[$zł-415];[Red]&quot;-&quot;#,##0.00&quot; &quot;[$zł-415]"/>
  </numFmts>
  <fonts count="34">
    <font>
      <sz val="11"/>
      <color theme="1"/>
      <name val="Arial CE"/>
      <charset val="238"/>
    </font>
    <font>
      <sz val="10"/>
      <color theme="1"/>
      <name val="Arial CE"/>
      <charset val="238"/>
    </font>
    <font>
      <b/>
      <i/>
      <sz val="16"/>
      <color theme="1"/>
      <name val="Arial CE"/>
      <charset val="238"/>
    </font>
    <font>
      <sz val="10"/>
      <color theme="1"/>
      <name val="Arial1"/>
      <charset val="238"/>
    </font>
    <font>
      <sz val="8"/>
      <color theme="1"/>
      <name val="Arial1"/>
      <charset val="238"/>
    </font>
    <font>
      <b/>
      <i/>
      <u/>
      <sz val="11"/>
      <color theme="1"/>
      <name val="Arial CE"/>
      <charset val="238"/>
    </font>
    <font>
      <sz val="12"/>
      <color theme="1"/>
      <name val="Arial CE"/>
      <charset val="238"/>
    </font>
    <font>
      <b/>
      <sz val="10"/>
      <color theme="1"/>
      <name val="Arial CE"/>
      <charset val="238"/>
    </font>
    <font>
      <b/>
      <sz val="11"/>
      <color theme="1"/>
      <name val="Arial CE"/>
      <charset val="238"/>
    </font>
    <font>
      <sz val="14"/>
      <color theme="1"/>
      <name val="Arial CE"/>
      <charset val="238"/>
    </font>
    <font>
      <b/>
      <sz val="14"/>
      <color theme="1"/>
      <name val="Arial CE"/>
      <charset val="238"/>
    </font>
    <font>
      <sz val="14"/>
      <color rgb="FFFF0000"/>
      <name val="Arial CE"/>
      <charset val="238"/>
    </font>
    <font>
      <b/>
      <sz val="12"/>
      <color theme="1"/>
      <name val="Arial CE"/>
      <charset val="238"/>
    </font>
    <font>
      <b/>
      <u/>
      <sz val="11"/>
      <color theme="1"/>
      <name val="Arial CE"/>
      <charset val="238"/>
    </font>
    <font>
      <sz val="9"/>
      <color theme="1"/>
      <name val="Arial CE"/>
      <charset val="238"/>
    </font>
    <font>
      <sz val="9"/>
      <color rgb="FFFF0000"/>
      <name val="Arial CE"/>
      <charset val="238"/>
    </font>
    <font>
      <b/>
      <sz val="11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color rgb="FF000000"/>
      <name val="Arial"/>
      <family val="2"/>
      <charset val="238"/>
    </font>
    <font>
      <sz val="8"/>
      <color rgb="FFFF0000"/>
      <name val="Arial CE"/>
      <charset val="238"/>
    </font>
    <font>
      <sz val="8"/>
      <color theme="1"/>
      <name val="Arial CE"/>
      <charset val="238"/>
    </font>
    <font>
      <b/>
      <sz val="10"/>
      <color rgb="FFFF0000"/>
      <name val="Arial CE"/>
      <charset val="238"/>
    </font>
    <font>
      <sz val="10"/>
      <color rgb="FF000000"/>
      <name val="Arial CE"/>
      <charset val="238"/>
    </font>
    <font>
      <b/>
      <sz val="9"/>
      <color theme="1"/>
      <name val="Arial CE"/>
      <charset val="238"/>
    </font>
    <font>
      <b/>
      <i/>
      <sz val="8"/>
      <color theme="1"/>
      <name val="Arial CE"/>
      <charset val="238"/>
    </font>
    <font>
      <b/>
      <i/>
      <sz val="8"/>
      <color rgb="FF000000"/>
      <name val="Arial CE"/>
      <charset val="238"/>
    </font>
    <font>
      <sz val="8"/>
      <color rgb="FF000000"/>
      <name val="Arial CE"/>
      <charset val="238"/>
    </font>
    <font>
      <sz val="7"/>
      <color rgb="FF000000"/>
      <name val="Arial CE"/>
      <charset val="238"/>
    </font>
    <font>
      <b/>
      <sz val="8"/>
      <color theme="1"/>
      <name val="Arial CE"/>
      <charset val="238"/>
    </font>
    <font>
      <b/>
      <i/>
      <sz val="8"/>
      <color rgb="FF008000"/>
      <name val="Arial CE"/>
      <charset val="238"/>
    </font>
    <font>
      <i/>
      <sz val="8"/>
      <color theme="1"/>
      <name val="Arial CE"/>
      <charset val="238"/>
    </font>
    <font>
      <i/>
      <sz val="10"/>
      <color theme="1"/>
      <name val="Arial CE"/>
      <charset val="238"/>
    </font>
    <font>
      <b/>
      <sz val="11"/>
      <color rgb="FF008000"/>
      <name val="Arial CE"/>
      <charset val="238"/>
    </font>
    <font>
      <sz val="8"/>
      <color theme="9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9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78" fontId="4" fillId="0" borderId="0">
      <alignment horizontal="left"/>
    </xf>
    <xf numFmtId="0" fontId="5" fillId="0" borderId="0"/>
    <xf numFmtId="179" fontId="5" fillId="0" borderId="0"/>
  </cellStyleXfs>
  <cellXfs count="182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fill" vertical="center"/>
      <protection locked="0"/>
    </xf>
    <xf numFmtId="175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9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right" vertical="top"/>
    </xf>
    <xf numFmtId="0" fontId="7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4" xfId="0" applyFont="1" applyBorder="1" applyProtection="1"/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" fillId="0" borderId="6" xfId="0" applyFont="1" applyBorder="1" applyProtection="1"/>
    <xf numFmtId="0" fontId="1" fillId="0" borderId="7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1" fillId="0" borderId="4" xfId="0" applyFont="1" applyBorder="1" applyProtection="1"/>
    <xf numFmtId="0" fontId="1" fillId="0" borderId="0" xfId="0" applyFont="1" applyBorder="1" applyProtection="1"/>
    <xf numFmtId="0" fontId="13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top"/>
    </xf>
    <xf numFmtId="0" fontId="1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170" fontId="1" fillId="0" borderId="5" xfId="0" applyNumberFormat="1" applyFont="1" applyBorder="1" applyProtection="1">
      <protection locked="0"/>
    </xf>
    <xf numFmtId="0" fontId="18" fillId="0" borderId="0" xfId="0" applyFont="1"/>
    <xf numFmtId="0" fontId="18" fillId="0" borderId="0" xfId="0" applyFont="1" applyAlignment="1">
      <alignment horizontal="left"/>
    </xf>
    <xf numFmtId="0" fontId="20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177" fontId="20" fillId="0" borderId="0" xfId="0" applyNumberFormat="1" applyFont="1" applyBorder="1" applyAlignment="1" applyProtection="1">
      <alignment horizontal="right" vertical="center"/>
    </xf>
    <xf numFmtId="165" fontId="20" fillId="0" borderId="0" xfId="0" applyNumberFormat="1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17" fillId="0" borderId="5" xfId="0" applyFont="1" applyBorder="1" applyAlignment="1" applyProtection="1">
      <alignment vertical="center"/>
      <protection locked="0"/>
    </xf>
    <xf numFmtId="171" fontId="20" fillId="0" borderId="0" xfId="0" applyNumberFormat="1" applyFont="1" applyBorder="1" applyAlignment="1" applyProtection="1">
      <alignment horizontal="center" vertical="center"/>
      <protection locked="0"/>
    </xf>
    <xf numFmtId="171" fontId="22" fillId="0" borderId="0" xfId="0" applyNumberFormat="1" applyFont="1" applyBorder="1" applyAlignment="1" applyProtection="1">
      <alignment horizontal="right" vertical="center"/>
      <protection locked="0"/>
    </xf>
    <xf numFmtId="173" fontId="1" fillId="0" borderId="0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right" vertical="top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right" vertical="center" wrapText="1"/>
    </xf>
    <xf numFmtId="0" fontId="23" fillId="0" borderId="0" xfId="0" applyFont="1" applyBorder="1" applyAlignment="1" applyProtection="1"/>
    <xf numFmtId="0" fontId="24" fillId="0" borderId="9" xfId="0" applyFont="1" applyBorder="1" applyAlignment="1" applyProtection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20" fillId="0" borderId="0" xfId="0" applyFont="1" applyBorder="1" applyProtection="1">
      <protection locked="0"/>
    </xf>
    <xf numFmtId="174" fontId="20" fillId="0" borderId="0" xfId="0" applyNumberFormat="1" applyFont="1" applyBorder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</xf>
    <xf numFmtId="0" fontId="24" fillId="0" borderId="12" xfId="0" applyFont="1" applyBorder="1" applyAlignment="1" applyProtection="1">
      <alignment horizontal="center" vertical="center" wrapText="1"/>
    </xf>
    <xf numFmtId="0" fontId="0" fillId="0" borderId="12" xfId="0" applyBorder="1" applyProtection="1"/>
    <xf numFmtId="0" fontId="20" fillId="0" borderId="12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/>
    </xf>
    <xf numFmtId="1" fontId="15" fillId="0" borderId="12" xfId="0" applyNumberFormat="1" applyFont="1" applyBorder="1" applyAlignment="1" applyProtection="1">
      <alignment horizontal="center" vertical="center"/>
      <protection locked="0"/>
    </xf>
    <xf numFmtId="2" fontId="15" fillId="0" borderId="9" xfId="0" applyNumberFormat="1" applyFont="1" applyBorder="1" applyAlignment="1" applyProtection="1">
      <alignment vertical="center"/>
      <protection locked="0"/>
    </xf>
    <xf numFmtId="2" fontId="14" fillId="0" borderId="12" xfId="0" applyNumberFormat="1" applyFont="1" applyBorder="1" applyAlignment="1" applyProtection="1">
      <alignment vertical="center"/>
    </xf>
    <xf numFmtId="9" fontId="14" fillId="0" borderId="9" xfId="1" applyFont="1" applyFill="1" applyBorder="1" applyAlignment="1" applyProtection="1">
      <alignment horizontal="center" vertical="center"/>
    </xf>
    <xf numFmtId="2" fontId="14" fillId="0" borderId="9" xfId="0" applyNumberFormat="1" applyFont="1" applyBorder="1" applyAlignment="1" applyProtection="1">
      <alignment vertical="center"/>
    </xf>
    <xf numFmtId="0" fontId="14" fillId="0" borderId="0" xfId="0" applyFont="1" applyProtection="1">
      <protection locked="0"/>
    </xf>
    <xf numFmtId="0" fontId="14" fillId="0" borderId="0" xfId="0" applyFont="1" applyBorder="1" applyAlignment="1" applyProtection="1">
      <alignment vertical="center"/>
      <protection locked="0"/>
    </xf>
    <xf numFmtId="173" fontId="14" fillId="0" borderId="13" xfId="0" applyNumberFormat="1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center" vertical="center"/>
    </xf>
    <xf numFmtId="176" fontId="25" fillId="0" borderId="12" xfId="4" applyNumberFormat="1" applyFont="1" applyFill="1" applyBorder="1" applyAlignment="1" applyProtection="1">
      <alignment horizontal="center" vertical="center"/>
    </xf>
    <xf numFmtId="176" fontId="26" fillId="0" borderId="12" xfId="4" applyNumberFormat="1" applyFont="1" applyFill="1" applyBorder="1" applyAlignment="1" applyProtection="1">
      <alignment horizontal="left" vertical="center"/>
    </xf>
    <xf numFmtId="1" fontId="14" fillId="0" borderId="12" xfId="0" applyNumberFormat="1" applyFont="1" applyBorder="1" applyAlignment="1" applyProtection="1">
      <alignment horizontal="center" vertical="center"/>
    </xf>
    <xf numFmtId="9" fontId="14" fillId="0" borderId="12" xfId="1" applyFont="1" applyFill="1" applyBorder="1" applyAlignment="1" applyProtection="1">
      <alignment horizontal="center" vertical="center"/>
    </xf>
    <xf numFmtId="2" fontId="14" fillId="0" borderId="11" xfId="0" applyNumberFormat="1" applyFont="1" applyBorder="1" applyAlignment="1" applyProtection="1">
      <alignment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176" fontId="27" fillId="0" borderId="6" xfId="4" applyNumberFormat="1" applyFont="1" applyFill="1" applyBorder="1" applyAlignment="1" applyProtection="1">
      <alignment horizontal="left" vertical="center"/>
      <protection locked="0"/>
    </xf>
    <xf numFmtId="176" fontId="26" fillId="0" borderId="8" xfId="4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165" fontId="14" fillId="0" borderId="14" xfId="0" applyNumberFormat="1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172" fontId="1" fillId="0" borderId="0" xfId="0" applyNumberFormat="1" applyFont="1" applyAlignment="1" applyProtection="1">
      <alignment vertical="center"/>
      <protection locked="0"/>
    </xf>
    <xf numFmtId="173" fontId="1" fillId="0" borderId="13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176" fontId="27" fillId="0" borderId="0" xfId="4" applyNumberFormat="1" applyFont="1" applyFill="1" applyBorder="1" applyAlignment="1" applyProtection="1">
      <alignment horizontal="left" vertical="center"/>
      <protection locked="0"/>
    </xf>
    <xf numFmtId="176" fontId="26" fillId="0" borderId="0" xfId="4" applyNumberFormat="1" applyFont="1" applyFill="1" applyBorder="1" applyAlignment="1" applyProtection="1">
      <alignment horizontal="left" vertical="center"/>
      <protection locked="0"/>
    </xf>
    <xf numFmtId="165" fontId="14" fillId="0" borderId="13" xfId="0" applyNumberFormat="1" applyFont="1" applyBorder="1" applyAlignment="1" applyProtection="1">
      <alignment vertical="center"/>
      <protection locked="0"/>
    </xf>
    <xf numFmtId="1" fontId="14" fillId="0" borderId="0" xfId="0" applyNumberFormat="1" applyFont="1" applyBorder="1" applyAlignment="1" applyProtection="1">
      <alignment horizontal="center" vertical="center"/>
      <protection locked="0"/>
    </xf>
    <xf numFmtId="166" fontId="14" fillId="0" borderId="13" xfId="0" applyNumberFormat="1" applyFont="1" applyBorder="1" applyAlignment="1" applyProtection="1">
      <alignment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1" fontId="14" fillId="0" borderId="7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vertical="center"/>
    </xf>
    <xf numFmtId="9" fontId="20" fillId="0" borderId="0" xfId="0" applyNumberFormat="1" applyFont="1" applyBorder="1" applyAlignment="1" applyProtection="1">
      <alignment horizontal="center" vertical="center"/>
    </xf>
    <xf numFmtId="173" fontId="1" fillId="0" borderId="14" xfId="0" applyNumberFormat="1" applyFont="1" applyBorder="1" applyAlignment="1" applyProtection="1">
      <alignment vertical="center"/>
      <protection locked="0"/>
    </xf>
    <xf numFmtId="178" fontId="23" fillId="0" borderId="0" xfId="5" applyFont="1" applyBorder="1" applyProtection="1">
      <alignment horizontal="left"/>
      <protection locked="0"/>
    </xf>
    <xf numFmtId="0" fontId="28" fillId="0" borderId="0" xfId="0" applyFont="1" applyBorder="1" applyAlignment="1" applyProtection="1">
      <alignment vertical="center"/>
      <protection locked="0"/>
    </xf>
    <xf numFmtId="9" fontId="20" fillId="0" borderId="0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center" vertical="center"/>
    </xf>
    <xf numFmtId="165" fontId="20" fillId="0" borderId="11" xfId="0" applyNumberFormat="1" applyFont="1" applyBorder="1" applyAlignment="1" applyProtection="1">
      <alignment vertical="center"/>
    </xf>
    <xf numFmtId="9" fontId="20" fillId="0" borderId="9" xfId="0" applyNumberFormat="1" applyFont="1" applyBorder="1" applyAlignment="1" applyProtection="1">
      <alignment horizontal="center" vertical="center"/>
    </xf>
    <xf numFmtId="10" fontId="1" fillId="0" borderId="7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</xf>
    <xf numFmtId="165" fontId="20" fillId="0" borderId="5" xfId="0" applyNumberFormat="1" applyFont="1" applyBorder="1" applyAlignment="1" applyProtection="1">
      <alignment vertical="center"/>
    </xf>
    <xf numFmtId="0" fontId="28" fillId="0" borderId="15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167" fontId="20" fillId="0" borderId="12" xfId="0" applyNumberFormat="1" applyFont="1" applyBorder="1" applyAlignment="1" applyProtection="1">
      <alignment vertical="center"/>
    </xf>
    <xf numFmtId="167" fontId="20" fillId="0" borderId="11" xfId="0" applyNumberFormat="1" applyFont="1" applyBorder="1" applyAlignment="1" applyProtection="1">
      <alignment vertical="center"/>
    </xf>
    <xf numFmtId="9" fontId="20" fillId="0" borderId="13" xfId="0" applyNumberFormat="1" applyFont="1" applyBorder="1" applyAlignment="1" applyProtection="1">
      <alignment horizontal="center" vertical="center"/>
    </xf>
    <xf numFmtId="165" fontId="20" fillId="0" borderId="15" xfId="0" applyNumberFormat="1" applyFont="1" applyBorder="1" applyAlignment="1" applyProtection="1">
      <alignment horizontal="right" vertical="center"/>
    </xf>
    <xf numFmtId="9" fontId="20" fillId="0" borderId="15" xfId="0" applyNumberFormat="1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right" vertical="center"/>
    </xf>
    <xf numFmtId="0" fontId="23" fillId="0" borderId="9" xfId="0" applyFont="1" applyBorder="1" applyAlignment="1" applyProtection="1">
      <alignment horizontal="left" vertical="center"/>
    </xf>
    <xf numFmtId="2" fontId="23" fillId="0" borderId="9" xfId="0" applyNumberFormat="1" applyFont="1" applyBorder="1" applyAlignment="1" applyProtection="1">
      <alignment vertical="center"/>
    </xf>
    <xf numFmtId="9" fontId="23" fillId="0" borderId="9" xfId="0" applyNumberFormat="1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left" vertical="center"/>
    </xf>
    <xf numFmtId="166" fontId="23" fillId="0" borderId="9" xfId="0" applyNumberFormat="1" applyFont="1" applyBorder="1" applyAlignment="1" applyProtection="1">
      <alignment vertical="center"/>
    </xf>
    <xf numFmtId="0" fontId="24" fillId="0" borderId="15" xfId="0" applyFont="1" applyBorder="1" applyAlignment="1" applyProtection="1">
      <alignment horizontal="center"/>
    </xf>
    <xf numFmtId="2" fontId="20" fillId="0" borderId="9" xfId="0" applyNumberFormat="1" applyFont="1" applyBorder="1" applyAlignment="1" applyProtection="1">
      <alignment horizontal="right" vertical="center"/>
    </xf>
    <xf numFmtId="165" fontId="20" fillId="0" borderId="9" xfId="0" applyNumberFormat="1" applyFont="1" applyBorder="1" applyAlignment="1" applyProtection="1">
      <alignment horizontal="right" vertical="center"/>
    </xf>
    <xf numFmtId="0" fontId="20" fillId="0" borderId="14" xfId="0" applyFont="1" applyBorder="1" applyAlignment="1" applyProtection="1">
      <alignment horizontal="center" vertical="center"/>
    </xf>
    <xf numFmtId="167" fontId="20" fillId="0" borderId="14" xfId="0" applyNumberFormat="1" applyFont="1" applyBorder="1" applyAlignment="1" applyProtection="1">
      <alignment horizontal="center" vertical="center"/>
    </xf>
    <xf numFmtId="2" fontId="12" fillId="0" borderId="0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165" fontId="20" fillId="0" borderId="0" xfId="0" applyNumberFormat="1" applyFont="1" applyBorder="1" applyAlignment="1" applyProtection="1">
      <alignment horizontal="right" vertical="center"/>
    </xf>
    <xf numFmtId="167" fontId="20" fillId="0" borderId="0" xfId="0" applyNumberFormat="1" applyFont="1" applyBorder="1" applyAlignment="1" applyProtection="1">
      <alignment horizontal="center" vertical="center"/>
    </xf>
    <xf numFmtId="165" fontId="20" fillId="0" borderId="5" xfId="0" applyNumberFormat="1" applyFont="1" applyBorder="1" applyAlignment="1" applyProtection="1">
      <alignment horizontal="right" vertical="center"/>
    </xf>
    <xf numFmtId="165" fontId="7" fillId="0" borderId="0" xfId="0" applyNumberFormat="1" applyFont="1" applyBorder="1" applyAlignment="1" applyProtection="1">
      <alignment vertical="center"/>
    </xf>
    <xf numFmtId="164" fontId="14" fillId="0" borderId="0" xfId="0" applyNumberFormat="1" applyFont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fill" vertical="center"/>
      <protection locked="0"/>
    </xf>
    <xf numFmtId="168" fontId="15" fillId="0" borderId="5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0" fillId="0" borderId="7" xfId="0" applyFill="1" applyBorder="1"/>
    <xf numFmtId="0" fontId="21" fillId="0" borderId="9" xfId="0" applyFont="1" applyFill="1" applyBorder="1" applyAlignment="1" applyProtection="1">
      <alignment horizontal="center" vertical="center"/>
      <protection locked="0"/>
    </xf>
    <xf numFmtId="0" fontId="32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19" fillId="0" borderId="5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left" vertical="center" wrapText="1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167" fontId="30" fillId="0" borderId="9" xfId="0" applyNumberFormat="1" applyFont="1" applyFill="1" applyBorder="1" applyAlignment="1" applyProtection="1">
      <alignment horizontal="center"/>
    </xf>
  </cellXfs>
  <cellStyles count="8">
    <cellStyle name="Excel_BuiltIn_Percent" xfId="1"/>
    <cellStyle name="Heading" xfId="2"/>
    <cellStyle name="Heading1" xfId="3"/>
    <cellStyle name="Normalny" xfId="0" builtinId="0" customBuiltin="1"/>
    <cellStyle name="Normalny_Arkusz1" xfId="4"/>
    <cellStyle name="Option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260640</xdr:colOff>
      <xdr:row>53</xdr:row>
      <xdr:rowOff>38100</xdr:rowOff>
    </xdr:from>
    <xdr:ext cx="3139785" cy="935985"/>
    <xdr:sp macro="" textlink="">
      <xdr:nvSpPr>
        <xdr:cNvPr id="6" name="INVB1"/>
        <xdr:cNvSpPr/>
      </xdr:nvSpPr>
      <xdr:spPr>
        <a:xfrm>
          <a:off x="260640" y="2095500"/>
          <a:ext cx="3139785" cy="935985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noFill/>
        <a:ln w="9360" cap="sq">
          <a:solidFill>
            <a:srgbClr val="000080"/>
          </a:solidFill>
          <a:prstDash val="solid"/>
          <a:miter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  <xdr:oneCellAnchor>
    <xdr:from>
      <xdr:col>0</xdr:col>
      <xdr:colOff>260641</xdr:colOff>
      <xdr:row>47</xdr:row>
      <xdr:rowOff>70920</xdr:rowOff>
    </xdr:from>
    <xdr:ext cx="3149310" cy="868319"/>
    <xdr:sp macro="" textlink="">
      <xdr:nvSpPr>
        <xdr:cNvPr id="3" name="INVB1"/>
        <xdr:cNvSpPr/>
      </xdr:nvSpPr>
      <xdr:spPr>
        <a:xfrm>
          <a:off x="260641" y="1099620"/>
          <a:ext cx="3149310" cy="868319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noFill/>
        <a:ln w="9360" cap="sq">
          <a:solidFill>
            <a:srgbClr val="000080"/>
          </a:solidFill>
          <a:prstDash val="solid"/>
          <a:miter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  <xdr:oneCellAnchor>
    <xdr:from>
      <xdr:col>4</xdr:col>
      <xdr:colOff>28576</xdr:colOff>
      <xdr:row>53</xdr:row>
      <xdr:rowOff>47625</xdr:rowOff>
    </xdr:from>
    <xdr:ext cx="3314700" cy="935460"/>
    <xdr:sp macro="" textlink="">
      <xdr:nvSpPr>
        <xdr:cNvPr id="7" name="INVB1"/>
        <xdr:cNvSpPr/>
      </xdr:nvSpPr>
      <xdr:spPr>
        <a:xfrm>
          <a:off x="3419476" y="2105025"/>
          <a:ext cx="3314700" cy="93546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noFill/>
        <a:ln w="9360" cap="sq">
          <a:solidFill>
            <a:srgbClr val="000080"/>
          </a:solidFill>
          <a:prstDash val="solid"/>
          <a:miter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  <xdr:oneCellAnchor>
    <xdr:from>
      <xdr:col>4</xdr:col>
      <xdr:colOff>57150</xdr:colOff>
      <xdr:row>47</xdr:row>
      <xdr:rowOff>70920</xdr:rowOff>
    </xdr:from>
    <xdr:ext cx="3286125" cy="877679"/>
    <xdr:sp macro="" textlink="">
      <xdr:nvSpPr>
        <xdr:cNvPr id="4" name="INVB1"/>
        <xdr:cNvSpPr/>
      </xdr:nvSpPr>
      <xdr:spPr>
        <a:xfrm>
          <a:off x="3781425" y="1099620"/>
          <a:ext cx="3286125" cy="877679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noFill/>
        <a:ln w="9360" cap="sq">
          <a:solidFill>
            <a:srgbClr val="000080"/>
          </a:solidFill>
          <a:prstDash val="solid"/>
          <a:miter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lvl="0" rtl="0" hangingPunct="0">
            <a:buNone/>
            <a:tabLst/>
          </a:pPr>
          <a:endParaRPr lang="pl-PL" sz="1200" kern="1200"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tabSelected="1" topLeftCell="A44" zoomScaleNormal="100" workbookViewId="0">
      <selection activeCell="B49" sqref="B49"/>
    </sheetView>
  </sheetViews>
  <sheetFormatPr defaultRowHeight="15" outlineLevelRow="1"/>
  <cols>
    <col min="1" max="1" width="3.625" style="3" customWidth="1"/>
    <col min="2" max="2" width="12.25" style="3" customWidth="1"/>
    <col min="3" max="3" width="24.125" style="3" customWidth="1"/>
    <col min="4" max="4" width="4.5" style="167" customWidth="1"/>
    <col min="5" max="5" width="10.375" style="3" customWidth="1"/>
    <col min="6" max="6" width="9" style="3" customWidth="1"/>
    <col min="7" max="7" width="5" style="3" customWidth="1"/>
    <col min="8" max="8" width="10.25" style="3" customWidth="1"/>
    <col min="9" max="9" width="9.75" style="3" customWidth="1"/>
    <col min="10" max="10" width="9" style="3" customWidth="1"/>
    <col min="11" max="11" width="11.625" style="3" customWidth="1"/>
    <col min="12" max="12" width="8.375" style="3" customWidth="1"/>
    <col min="13" max="13" width="10.625" style="3" customWidth="1"/>
    <col min="14" max="14" width="5.25" style="3" customWidth="1"/>
    <col min="15" max="23" width="10.75" style="3" hidden="1" customWidth="1"/>
    <col min="24" max="256" width="10.75" style="3" customWidth="1"/>
    <col min="257" max="1024" width="10.75" customWidth="1"/>
  </cols>
  <sheetData>
    <row r="1" spans="1:30" hidden="1" outlineLevel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idden="1" outlineLevel="1">
      <c r="A2" s="4" t="s">
        <v>0</v>
      </c>
      <c r="B2" s="4" t="s">
        <v>0</v>
      </c>
      <c r="C2" s="4" t="s">
        <v>0</v>
      </c>
      <c r="D2" s="2" t="s">
        <v>0</v>
      </c>
      <c r="E2" s="4"/>
      <c r="F2" s="4"/>
      <c r="G2" s="4" t="s">
        <v>0</v>
      </c>
      <c r="H2" s="4" t="s">
        <v>0</v>
      </c>
      <c r="I2" s="4" t="s">
        <v>0</v>
      </c>
      <c r="J2" s="170" t="s">
        <v>0</v>
      </c>
      <c r="K2" s="170"/>
      <c r="L2" s="170" t="s">
        <v>0</v>
      </c>
      <c r="M2" s="170"/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1"/>
      <c r="W2" s="1"/>
      <c r="X2" s="1"/>
      <c r="Y2" s="1"/>
      <c r="Z2" s="1"/>
      <c r="AA2" s="1"/>
      <c r="AB2" s="1"/>
      <c r="AC2" s="1"/>
      <c r="AD2" s="1"/>
    </row>
    <row r="3" spans="1:30" hidden="1" outlineLevel="1">
      <c r="A3" s="2" t="s">
        <v>1</v>
      </c>
      <c r="B3" s="1" t="e">
        <f>TRIM(B15&amp;C15&amp;D15&amp;H15&amp;J15&amp;L15&amp;N15&amp;O15&amp;Q15&amp;R15&amp;S15&amp;T15)</f>
        <v>#N/A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idden="1" outlineLevel="1">
      <c r="A4" s="4" t="s">
        <v>0</v>
      </c>
      <c r="B4" s="4" t="s">
        <v>0</v>
      </c>
      <c r="C4" s="4" t="s">
        <v>0</v>
      </c>
      <c r="D4" s="2" t="s">
        <v>0</v>
      </c>
      <c r="E4" s="4"/>
      <c r="F4" s="4"/>
      <c r="G4" s="4" t="s">
        <v>0</v>
      </c>
      <c r="H4" s="4" t="s">
        <v>0</v>
      </c>
      <c r="I4" s="4" t="s">
        <v>0</v>
      </c>
      <c r="J4" s="170" t="s">
        <v>0</v>
      </c>
      <c r="K4" s="170"/>
      <c r="L4" s="170" t="s">
        <v>0</v>
      </c>
      <c r="M4" s="170"/>
      <c r="N4" s="4" t="s">
        <v>0</v>
      </c>
      <c r="O4" s="4" t="s">
        <v>0</v>
      </c>
      <c r="P4" s="4" t="s">
        <v>0</v>
      </c>
      <c r="Q4" s="4" t="s">
        <v>0</v>
      </c>
      <c r="R4" s="4" t="s">
        <v>0</v>
      </c>
      <c r="S4" s="4" t="s">
        <v>0</v>
      </c>
      <c r="T4" s="4" t="s">
        <v>0</v>
      </c>
      <c r="U4" s="4" t="s">
        <v>0</v>
      </c>
      <c r="V4" s="1"/>
      <c r="W4" s="1"/>
      <c r="X4" s="1"/>
      <c r="Y4" s="1"/>
      <c r="Z4" s="1"/>
      <c r="AA4" s="1"/>
      <c r="AB4" s="1"/>
      <c r="AC4" s="1"/>
      <c r="AD4" s="1"/>
    </row>
    <row r="5" spans="1:30" ht="17.25" hidden="1" customHeight="1" outlineLevel="1">
      <c r="A5" s="2" t="s">
        <v>2</v>
      </c>
      <c r="B5" s="5">
        <f>B84</f>
        <v>369</v>
      </c>
      <c r="C5" s="2" t="s">
        <v>3</v>
      </c>
      <c r="D5" s="2" t="s">
        <v>4</v>
      </c>
      <c r="E5" s="6"/>
      <c r="F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6.5" hidden="1" customHeight="1" outlineLevel="1">
      <c r="A6" s="1"/>
      <c r="B6" s="1"/>
      <c r="C6" s="1"/>
      <c r="D6" s="2"/>
      <c r="E6" s="1"/>
      <c r="F6" s="1"/>
      <c r="G6" s="1"/>
      <c r="H6" s="1"/>
      <c r="I6" s="1"/>
      <c r="J6" s="1">
        <f>MOD(B5,1000000)</f>
        <v>369</v>
      </c>
      <c r="K6" s="1"/>
      <c r="L6" s="1"/>
      <c r="M6" s="1"/>
      <c r="N6" s="1"/>
      <c r="O6" s="1"/>
      <c r="P6" s="1"/>
      <c r="Q6" s="1">
        <f>MOD(J6,1000)</f>
        <v>369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s="1" customFormat="1" ht="12.75" hidden="1" outlineLevel="1">
      <c r="A7" s="6" t="s">
        <v>5</v>
      </c>
      <c r="B7" s="1">
        <f>TRUNC(B5/1000000)</f>
        <v>0</v>
      </c>
      <c r="D7" s="2"/>
      <c r="I7" s="6" t="s">
        <v>6</v>
      </c>
      <c r="J7" s="1">
        <f>TRUNC(J6/1000)</f>
        <v>0</v>
      </c>
      <c r="P7" s="6" t="s">
        <v>6</v>
      </c>
      <c r="Q7" s="1">
        <f>(Q6)</f>
        <v>369</v>
      </c>
      <c r="U7" s="6" t="s">
        <v>6</v>
      </c>
    </row>
    <row r="8" spans="1:30" s="1" customFormat="1" ht="12.75" hidden="1" outlineLevel="1">
      <c r="A8" s="4" t="s">
        <v>0</v>
      </c>
      <c r="B8" s="4" t="s">
        <v>0</v>
      </c>
      <c r="C8" s="4" t="s">
        <v>0</v>
      </c>
      <c r="D8" s="2" t="s">
        <v>0</v>
      </c>
      <c r="E8" s="4"/>
      <c r="F8" s="4"/>
      <c r="G8" s="4" t="s">
        <v>0</v>
      </c>
      <c r="H8" s="4" t="s">
        <v>0</v>
      </c>
      <c r="I8" s="6" t="s">
        <v>6</v>
      </c>
      <c r="J8" s="170" t="s">
        <v>0</v>
      </c>
      <c r="K8" s="170"/>
      <c r="L8" s="170" t="s">
        <v>0</v>
      </c>
      <c r="M8" s="170"/>
      <c r="N8" s="4" t="s">
        <v>0</v>
      </c>
      <c r="O8" s="4" t="s">
        <v>0</v>
      </c>
      <c r="P8" s="6" t="s">
        <v>6</v>
      </c>
      <c r="Q8" s="4" t="s">
        <v>0</v>
      </c>
      <c r="R8" s="4" t="s">
        <v>0</v>
      </c>
      <c r="S8" s="4" t="s">
        <v>0</v>
      </c>
      <c r="T8" s="4" t="s">
        <v>0</v>
      </c>
      <c r="U8" s="6" t="s">
        <v>6</v>
      </c>
    </row>
    <row r="9" spans="1:30" hidden="1" outlineLevel="1">
      <c r="A9" s="6" t="s">
        <v>7</v>
      </c>
      <c r="B9" s="1"/>
      <c r="C9" s="1">
        <f>MOD(B7,100)</f>
        <v>0</v>
      </c>
      <c r="D9" s="2">
        <f>MOD(C9,10)</f>
        <v>0</v>
      </c>
      <c r="E9" s="1"/>
      <c r="F9" s="1"/>
      <c r="G9" s="1"/>
      <c r="H9" s="1"/>
      <c r="I9" s="6" t="s">
        <v>6</v>
      </c>
      <c r="J9" s="1"/>
      <c r="K9" s="1"/>
      <c r="L9" s="1">
        <f>MOD(J7,100)</f>
        <v>0</v>
      </c>
      <c r="M9" s="1"/>
      <c r="N9" s="1">
        <f>MOD(L9,10)</f>
        <v>0</v>
      </c>
      <c r="O9" s="1"/>
      <c r="P9" s="6" t="s">
        <v>6</v>
      </c>
      <c r="Q9" s="1"/>
      <c r="R9" s="1">
        <f>MOD(Q7,100)</f>
        <v>69</v>
      </c>
      <c r="S9" s="1">
        <f>MOD(R9,10)</f>
        <v>9</v>
      </c>
      <c r="T9" s="1"/>
      <c r="U9" s="6" t="s">
        <v>6</v>
      </c>
      <c r="V9" s="1"/>
      <c r="W9" s="1"/>
      <c r="X9" s="1"/>
      <c r="Y9" s="1"/>
      <c r="Z9" s="1"/>
      <c r="AA9" s="1"/>
      <c r="AB9" s="1"/>
      <c r="AC9" s="1"/>
      <c r="AD9" s="1"/>
    </row>
    <row r="10" spans="1:30" hidden="1" outlineLevel="1">
      <c r="A10" s="6" t="s">
        <v>8</v>
      </c>
      <c r="B10" s="1">
        <f>TRUNC(B7/100)</f>
        <v>0</v>
      </c>
      <c r="C10" s="1">
        <f>TRUNC(C9/10)</f>
        <v>0</v>
      </c>
      <c r="D10" s="2">
        <f>(D9)</f>
        <v>0</v>
      </c>
      <c r="E10" s="1"/>
      <c r="F10" s="1"/>
      <c r="G10" s="1"/>
      <c r="H10" s="1"/>
      <c r="I10" s="6" t="s">
        <v>6</v>
      </c>
      <c r="J10" s="1">
        <f>TRUNC(J7/100)</f>
        <v>0</v>
      </c>
      <c r="K10" s="1"/>
      <c r="L10" s="1">
        <f>TRUNC(L9/10)</f>
        <v>0</v>
      </c>
      <c r="M10" s="1"/>
      <c r="N10" s="1">
        <f>(N9)</f>
        <v>0</v>
      </c>
      <c r="O10" s="1"/>
      <c r="P10" s="6" t="s">
        <v>6</v>
      </c>
      <c r="Q10" s="1">
        <f>TRUNC(Q7/100)</f>
        <v>3</v>
      </c>
      <c r="R10" s="1">
        <f>TRUNC(R9/10)</f>
        <v>6</v>
      </c>
      <c r="S10" s="1">
        <f>(S9)</f>
        <v>9</v>
      </c>
      <c r="T10" s="1"/>
      <c r="U10" s="6" t="s">
        <v>6</v>
      </c>
      <c r="V10" s="1"/>
      <c r="W10" s="1"/>
      <c r="X10" s="1"/>
      <c r="Y10" s="1"/>
      <c r="Z10" s="1"/>
      <c r="AA10" s="1"/>
      <c r="AB10" s="1"/>
      <c r="AC10" s="1"/>
      <c r="AD10" s="1"/>
    </row>
    <row r="11" spans="1:30" s="1" customFormat="1" ht="12.75" hidden="1" outlineLevel="1">
      <c r="A11" s="4" t="s">
        <v>0</v>
      </c>
      <c r="B11" s="4" t="s">
        <v>0</v>
      </c>
      <c r="C11" s="4" t="s">
        <v>0</v>
      </c>
      <c r="D11" s="2" t="s">
        <v>0</v>
      </c>
      <c r="E11" s="4"/>
      <c r="F11" s="4"/>
      <c r="G11" s="4" t="s">
        <v>0</v>
      </c>
      <c r="H11" s="4" t="s">
        <v>0</v>
      </c>
      <c r="I11" s="6" t="s">
        <v>6</v>
      </c>
      <c r="J11" s="170" t="s">
        <v>0</v>
      </c>
      <c r="K11" s="170"/>
      <c r="L11" s="170" t="s">
        <v>0</v>
      </c>
      <c r="M11" s="170"/>
      <c r="N11" s="4" t="s">
        <v>0</v>
      </c>
      <c r="O11" s="4" t="s">
        <v>0</v>
      </c>
      <c r="P11" s="6" t="s">
        <v>6</v>
      </c>
      <c r="Q11" s="4" t="s">
        <v>0</v>
      </c>
      <c r="R11" s="4" t="s">
        <v>0</v>
      </c>
      <c r="S11" s="4" t="s">
        <v>0</v>
      </c>
      <c r="T11" s="4" t="s">
        <v>0</v>
      </c>
      <c r="U11" s="6" t="s">
        <v>6</v>
      </c>
    </row>
    <row r="12" spans="1:30" hidden="1" outlineLevel="1">
      <c r="A12" s="6" t="s">
        <v>9</v>
      </c>
      <c r="B12" s="1"/>
      <c r="C12" s="1" t="str">
        <f>CHOOSE(D10+1,C18,C19,C20,C21,C22,C23,C24,C25,C26,C27)</f>
        <v>dziesięć</v>
      </c>
      <c r="D12" s="2" t="s">
        <v>4</v>
      </c>
      <c r="E12" s="6"/>
      <c r="F12" s="6"/>
      <c r="G12" s="1">
        <f>IF(A7=1,G19,G13)</f>
        <v>0</v>
      </c>
      <c r="H12" s="1" t="str">
        <f>IF(B7=1,H19,H13)</f>
        <v>milionów</v>
      </c>
      <c r="I12" s="6" t="s">
        <v>6</v>
      </c>
      <c r="J12" s="1"/>
      <c r="K12" s="1"/>
      <c r="L12" s="1" t="str">
        <f>CHOOSE(N10+1,C18,C19,C20,C21,C22,C23,C24,C25,C26,C27)</f>
        <v>dziesięć</v>
      </c>
      <c r="M12" s="1"/>
      <c r="N12" s="6" t="s">
        <v>4</v>
      </c>
      <c r="O12" s="1" t="str">
        <f>IF(J7=1,O19,O13)</f>
        <v>tysięcy</v>
      </c>
      <c r="P12" s="6" t="s">
        <v>6</v>
      </c>
      <c r="Q12" s="1"/>
      <c r="R12" s="1" t="str">
        <f>CHOOSE(S10+1,C18,C19,C20,C21,C22,C23,C24,C25,C26,C27)</f>
        <v>dziewiętnaście</v>
      </c>
      <c r="S12" s="6" t="s">
        <v>4</v>
      </c>
      <c r="T12" s="1" t="str">
        <f>IF(Q7=1,T19,T13)</f>
        <v>złotych</v>
      </c>
      <c r="U12" s="6" t="s">
        <v>6</v>
      </c>
      <c r="V12" s="1"/>
      <c r="W12" s="1"/>
      <c r="X12" s="1"/>
      <c r="Y12" s="1"/>
      <c r="Z12" s="1"/>
      <c r="AA12" s="1"/>
      <c r="AB12" s="1"/>
      <c r="AC12" s="1"/>
      <c r="AD12" s="1"/>
    </row>
    <row r="13" spans="1:30" hidden="1" outlineLevel="1">
      <c r="A13" s="6" t="s">
        <v>10</v>
      </c>
      <c r="B13" s="1"/>
      <c r="C13" s="1" t="e">
        <f>NA()</f>
        <v>#N/A</v>
      </c>
      <c r="D13" s="2" t="str">
        <f>CHOOSE(D10+1,D18,D19,D20,D21,D22,D23,D24,D25,D26,D27)</f>
        <v xml:space="preserve"> </v>
      </c>
      <c r="E13" s="1"/>
      <c r="F13" s="1"/>
      <c r="G13" s="1">
        <v>0</v>
      </c>
      <c r="H13" s="1" t="str">
        <f>IF(AND(AND((D10&lt;5),(D10&gt;1)),(C10&lt;&gt;1)),H20,H21)</f>
        <v>milionów</v>
      </c>
      <c r="I13" s="6" t="s">
        <v>6</v>
      </c>
      <c r="J13" s="1"/>
      <c r="K13" s="1"/>
      <c r="L13" s="1" t="e">
        <f>NA()</f>
        <v>#N/A</v>
      </c>
      <c r="M13" s="1"/>
      <c r="N13" s="1" t="str">
        <f>CHOOSE(N10+1,D18,D19,D20,D21,D22,D23,D24,D25,D26,D27)</f>
        <v xml:space="preserve"> </v>
      </c>
      <c r="O13" s="1" t="str">
        <f>IF(AND(AND((N10&lt;5),(N10&gt;1)),(L10&lt;&gt;1)),O20,O21)</f>
        <v>tysięcy</v>
      </c>
      <c r="P13" s="6" t="s">
        <v>6</v>
      </c>
      <c r="Q13" s="1"/>
      <c r="R13" s="1" t="e">
        <f>NA()</f>
        <v>#N/A</v>
      </c>
      <c r="S13" s="1" t="str">
        <f>CHOOSE(S10+1,D18,D19,D20,D21,D22,D23,D24,D25,D26,D27)</f>
        <v>dziewięć</v>
      </c>
      <c r="T13" s="1" t="str">
        <f>IF(AND(AND((S10&lt;5),(S10&gt;1)),(R10&lt;&gt;1)),T20,T21)</f>
        <v>złotych</v>
      </c>
      <c r="U13" s="6" t="s">
        <v>6</v>
      </c>
      <c r="V13" s="1"/>
      <c r="W13" s="1"/>
      <c r="X13" s="1"/>
      <c r="Y13" s="1"/>
      <c r="Z13" s="1"/>
      <c r="AA13" s="1"/>
      <c r="AB13" s="1"/>
      <c r="AC13" s="1"/>
      <c r="AD13" s="1"/>
    </row>
    <row r="14" spans="1:30" hidden="1" outlineLevel="1">
      <c r="A14" s="4" t="s">
        <v>11</v>
      </c>
      <c r="B14" s="4" t="s">
        <v>11</v>
      </c>
      <c r="C14" s="4" t="s">
        <v>11</v>
      </c>
      <c r="D14" s="2" t="s">
        <v>11</v>
      </c>
      <c r="E14" s="4"/>
      <c r="F14" s="4"/>
      <c r="G14" s="4" t="s">
        <v>11</v>
      </c>
      <c r="H14" s="4" t="s">
        <v>11</v>
      </c>
      <c r="I14" s="6" t="s">
        <v>6</v>
      </c>
      <c r="J14" s="170" t="s">
        <v>11</v>
      </c>
      <c r="K14" s="170"/>
      <c r="L14" s="170" t="s">
        <v>11</v>
      </c>
      <c r="M14" s="170"/>
      <c r="N14" s="4" t="s">
        <v>11</v>
      </c>
      <c r="O14" s="4" t="s">
        <v>11</v>
      </c>
      <c r="P14" s="6" t="s">
        <v>6</v>
      </c>
      <c r="Q14" s="4" t="s">
        <v>11</v>
      </c>
      <c r="R14" s="4" t="s">
        <v>11</v>
      </c>
      <c r="S14" s="4" t="s">
        <v>11</v>
      </c>
      <c r="T14" s="4" t="s">
        <v>11</v>
      </c>
      <c r="U14" s="6" t="s">
        <v>6</v>
      </c>
      <c r="V14" s="1"/>
      <c r="W14" s="1"/>
      <c r="X14" s="1"/>
      <c r="Y14" s="1"/>
      <c r="Z14" s="1"/>
      <c r="AA14" s="1"/>
      <c r="AB14" s="1"/>
      <c r="AC14" s="1"/>
      <c r="AD14" s="1"/>
    </row>
    <row r="15" spans="1:30" s="1" customFormat="1" ht="12.75" hidden="1" outlineLevel="1">
      <c r="A15" s="6" t="s">
        <v>12</v>
      </c>
      <c r="B15" s="6" t="str">
        <f>T(B16)</f>
        <v xml:space="preserve"> </v>
      </c>
      <c r="C15" s="6" t="e">
        <f>T(C16)</f>
        <v>#N/A</v>
      </c>
      <c r="D15" s="2" t="str">
        <f>T(D16)</f>
        <v xml:space="preserve"> </v>
      </c>
      <c r="E15" s="6"/>
      <c r="F15" s="6"/>
      <c r="G15" s="6" t="str">
        <f>T(G16)</f>
        <v/>
      </c>
      <c r="H15" s="6" t="str">
        <f>T(H16)</f>
        <v xml:space="preserve"> </v>
      </c>
      <c r="I15" s="6" t="s">
        <v>6</v>
      </c>
      <c r="J15" s="6" t="str">
        <f>T(J16)</f>
        <v xml:space="preserve"> </v>
      </c>
      <c r="K15" s="6"/>
      <c r="L15" s="6" t="e">
        <f>T(L16)</f>
        <v>#N/A</v>
      </c>
      <c r="M15" s="6"/>
      <c r="N15" s="6" t="str">
        <f>T(N16)</f>
        <v xml:space="preserve"> </v>
      </c>
      <c r="O15" s="6" t="str">
        <f>T(O16)</f>
        <v xml:space="preserve"> </v>
      </c>
      <c r="P15" s="6" t="s">
        <v>6</v>
      </c>
      <c r="Q15" s="6" t="str">
        <f>T(Q16)</f>
        <v>trzysta</v>
      </c>
      <c r="R15" s="6" t="e">
        <f>T(R16)</f>
        <v>#N/A</v>
      </c>
      <c r="S15" s="6" t="str">
        <f>T(S16)</f>
        <v>dziewięć</v>
      </c>
      <c r="T15" s="6" t="str">
        <f>T(T16)</f>
        <v>złotych</v>
      </c>
      <c r="U15" s="6" t="s">
        <v>6</v>
      </c>
    </row>
    <row r="16" spans="1:30" hidden="1" outlineLevel="1">
      <c r="A16" s="6" t="s">
        <v>13</v>
      </c>
      <c r="B16" s="1" t="str">
        <f>CHOOSE(B10+1,B18,B19,B20,B21,B22,B23,B24,B25,B26,B27)</f>
        <v xml:space="preserve"> </v>
      </c>
      <c r="C16" s="1" t="e">
        <f>IF(C10=1,C12,C13)</f>
        <v>#N/A</v>
      </c>
      <c r="D16" s="2" t="str">
        <f>IF(C10=1,D12,D13)</f>
        <v xml:space="preserve"> </v>
      </c>
      <c r="E16" s="1"/>
      <c r="F16" s="1"/>
      <c r="G16" s="1">
        <f>IF(A7=0,G18,G12)</f>
        <v>0</v>
      </c>
      <c r="H16" s="1" t="str">
        <f>IF(B7=0,H18,H12)</f>
        <v xml:space="preserve"> </v>
      </c>
      <c r="I16" s="6" t="s">
        <v>6</v>
      </c>
      <c r="J16" s="1" t="str">
        <f>CHOOSE(J10+1,B18,B19,B20,B21,B22,B23,B24,B25,B26,B27)</f>
        <v xml:space="preserve"> </v>
      </c>
      <c r="K16" s="1"/>
      <c r="L16" s="1" t="e">
        <f>IF(L10=1,L12,L13)</f>
        <v>#N/A</v>
      </c>
      <c r="M16" s="1"/>
      <c r="N16" s="1" t="str">
        <f>IF(L10=1,N12,N13)</f>
        <v xml:space="preserve"> </v>
      </c>
      <c r="O16" s="1" t="str">
        <f>IF(J7=0,O18,O12)</f>
        <v xml:space="preserve"> </v>
      </c>
      <c r="P16" s="6" t="s">
        <v>6</v>
      </c>
      <c r="Q16" s="1" t="str">
        <f>CHOOSE(Q10+1,B18,B19,B20,B21,B22,B23,B24,B25,B26,B27)</f>
        <v>trzysta</v>
      </c>
      <c r="R16" s="1" t="e">
        <f>IF(R10=1,R12,R13)</f>
        <v>#N/A</v>
      </c>
      <c r="S16" s="1" t="str">
        <f>IF(R10=1,S12,S13)</f>
        <v>dziewięć</v>
      </c>
      <c r="T16" s="1" t="str">
        <f>IF(Q7=0,T18,T12)</f>
        <v>złotych</v>
      </c>
      <c r="U16" s="6" t="s">
        <v>6</v>
      </c>
      <c r="V16" s="1"/>
      <c r="W16" s="1"/>
      <c r="X16" s="1"/>
      <c r="Y16" s="1"/>
      <c r="Z16" s="1"/>
      <c r="AA16" s="1"/>
      <c r="AB16" s="1"/>
      <c r="AC16" s="1"/>
      <c r="AD16" s="1"/>
    </row>
    <row r="17" spans="1:30" hidden="1" outlineLevel="1">
      <c r="A17" s="4" t="s">
        <v>11</v>
      </c>
      <c r="B17" s="4" t="s">
        <v>11</v>
      </c>
      <c r="C17" s="4" t="s">
        <v>11</v>
      </c>
      <c r="D17" s="2" t="s">
        <v>11</v>
      </c>
      <c r="E17" s="4"/>
      <c r="F17" s="4"/>
      <c r="G17" s="4" t="s">
        <v>11</v>
      </c>
      <c r="H17" s="4" t="s">
        <v>11</v>
      </c>
      <c r="I17" s="6" t="s">
        <v>6</v>
      </c>
      <c r="J17" s="170" t="s">
        <v>11</v>
      </c>
      <c r="K17" s="170"/>
      <c r="L17" s="170" t="s">
        <v>11</v>
      </c>
      <c r="M17" s="170"/>
      <c r="N17" s="4" t="s">
        <v>11</v>
      </c>
      <c r="O17" s="4" t="s">
        <v>11</v>
      </c>
      <c r="P17" s="6" t="s">
        <v>6</v>
      </c>
      <c r="Q17" s="4" t="s">
        <v>11</v>
      </c>
      <c r="R17" s="4" t="s">
        <v>11</v>
      </c>
      <c r="S17" s="4" t="s">
        <v>11</v>
      </c>
      <c r="T17" s="4" t="s">
        <v>11</v>
      </c>
      <c r="U17" s="6" t="s">
        <v>6</v>
      </c>
      <c r="V17" s="1"/>
      <c r="W17" s="1"/>
      <c r="X17" s="1"/>
      <c r="Y17" s="1"/>
      <c r="Z17" s="1"/>
      <c r="AA17" s="1"/>
      <c r="AB17" s="1"/>
      <c r="AC17" s="1"/>
      <c r="AD17" s="1"/>
    </row>
    <row r="18" spans="1:30" hidden="1" outlineLevel="1">
      <c r="A18" s="1"/>
      <c r="B18" s="6" t="s">
        <v>4</v>
      </c>
      <c r="C18" s="6" t="s">
        <v>14</v>
      </c>
      <c r="D18" s="2" t="s">
        <v>4</v>
      </c>
      <c r="E18" s="6"/>
      <c r="F18" s="6"/>
      <c r="G18" s="6" t="s">
        <v>4</v>
      </c>
      <c r="H18" s="6" t="s">
        <v>4</v>
      </c>
      <c r="I18" s="6" t="s">
        <v>6</v>
      </c>
      <c r="J18" s="1"/>
      <c r="K18" s="1"/>
      <c r="L18" s="1"/>
      <c r="M18" s="1"/>
      <c r="N18" s="1"/>
      <c r="O18" s="6" t="s">
        <v>4</v>
      </c>
      <c r="P18" s="6" t="s">
        <v>6</v>
      </c>
      <c r="Q18" s="1"/>
      <c r="R18" s="1"/>
      <c r="S18" s="1"/>
      <c r="T18" s="6" t="s">
        <v>15</v>
      </c>
      <c r="U18" s="6" t="s">
        <v>6</v>
      </c>
      <c r="V18" s="1"/>
      <c r="W18" s="1"/>
      <c r="X18" s="1"/>
      <c r="Y18" s="1"/>
      <c r="Z18" s="1"/>
      <c r="AA18" s="1"/>
      <c r="AB18" s="1"/>
      <c r="AC18" s="1"/>
      <c r="AD18" s="1"/>
    </row>
    <row r="19" spans="1:30" hidden="1" outlineLevel="1">
      <c r="A19" s="1"/>
      <c r="B19" s="6" t="s">
        <v>16</v>
      </c>
      <c r="C19" s="6" t="s">
        <v>17</v>
      </c>
      <c r="D19" s="2" t="s">
        <v>18</v>
      </c>
      <c r="E19" s="6"/>
      <c r="F19" s="6"/>
      <c r="G19" s="6" t="s">
        <v>19</v>
      </c>
      <c r="H19" s="6" t="s">
        <v>19</v>
      </c>
      <c r="I19" s="6" t="s">
        <v>6</v>
      </c>
      <c r="J19" s="1"/>
      <c r="K19" s="1"/>
      <c r="L19" s="1"/>
      <c r="M19" s="1"/>
      <c r="N19" s="1"/>
      <c r="O19" s="6" t="s">
        <v>20</v>
      </c>
      <c r="P19" s="6" t="s">
        <v>6</v>
      </c>
      <c r="Q19" s="1"/>
      <c r="R19" s="1"/>
      <c r="S19" s="1"/>
      <c r="T19" s="6" t="s">
        <v>21</v>
      </c>
      <c r="U19" s="6" t="s">
        <v>6</v>
      </c>
      <c r="V19" s="1"/>
      <c r="W19" s="1"/>
      <c r="X19" s="1"/>
      <c r="Y19" s="1"/>
      <c r="Z19" s="1"/>
      <c r="AA19" s="1"/>
      <c r="AB19" s="1"/>
      <c r="AC19" s="1"/>
      <c r="AD19" s="1"/>
    </row>
    <row r="20" spans="1:30" s="1" customFormat="1" ht="12.75" hidden="1" outlineLevel="1">
      <c r="B20" s="6" t="s">
        <v>22</v>
      </c>
      <c r="C20" s="6" t="s">
        <v>23</v>
      </c>
      <c r="D20" s="2" t="s">
        <v>24</v>
      </c>
      <c r="E20" s="6"/>
      <c r="F20" s="6"/>
      <c r="G20" s="6" t="s">
        <v>25</v>
      </c>
      <c r="H20" s="6" t="s">
        <v>25</v>
      </c>
      <c r="I20" s="6" t="s">
        <v>6</v>
      </c>
      <c r="O20" s="6" t="s">
        <v>26</v>
      </c>
      <c r="P20" s="6" t="s">
        <v>6</v>
      </c>
      <c r="T20" s="6" t="s">
        <v>27</v>
      </c>
      <c r="U20" s="6" t="s">
        <v>6</v>
      </c>
    </row>
    <row r="21" spans="1:30" s="1" customFormat="1" ht="12.75" hidden="1" outlineLevel="1">
      <c r="B21" s="6" t="s">
        <v>28</v>
      </c>
      <c r="C21" s="6" t="s">
        <v>29</v>
      </c>
      <c r="D21" s="2" t="s">
        <v>30</v>
      </c>
      <c r="E21" s="6"/>
      <c r="F21" s="6"/>
      <c r="G21" s="6" t="s">
        <v>31</v>
      </c>
      <c r="H21" s="6" t="s">
        <v>31</v>
      </c>
      <c r="I21" s="6" t="s">
        <v>6</v>
      </c>
      <c r="O21" s="6" t="s">
        <v>32</v>
      </c>
      <c r="P21" s="6" t="s">
        <v>6</v>
      </c>
      <c r="T21" s="6" t="s">
        <v>15</v>
      </c>
      <c r="U21" s="6" t="s">
        <v>6</v>
      </c>
    </row>
    <row r="22" spans="1:30" s="1" customFormat="1" ht="12.75" hidden="1" outlineLevel="1">
      <c r="B22" s="6" t="s">
        <v>33</v>
      </c>
      <c r="C22" s="6" t="s">
        <v>34</v>
      </c>
      <c r="D22" s="2" t="s">
        <v>35</v>
      </c>
      <c r="E22" s="6"/>
      <c r="F22" s="6"/>
      <c r="I22" s="6" t="s">
        <v>6</v>
      </c>
      <c r="J22" s="6"/>
      <c r="K22" s="6"/>
      <c r="P22" s="6" t="s">
        <v>6</v>
      </c>
      <c r="U22" s="6" t="s">
        <v>6</v>
      </c>
    </row>
    <row r="23" spans="1:30" hidden="1" outlineLevel="1">
      <c r="A23" s="1"/>
      <c r="B23" s="6" t="s">
        <v>36</v>
      </c>
      <c r="C23" s="6" t="s">
        <v>37</v>
      </c>
      <c r="D23" s="2" t="s">
        <v>38</v>
      </c>
      <c r="E23" s="6"/>
      <c r="F23" s="6"/>
      <c r="G23" s="1"/>
      <c r="H23" s="1"/>
      <c r="I23" s="6" t="s">
        <v>6</v>
      </c>
      <c r="J23" s="6"/>
      <c r="K23" s="6"/>
      <c r="L23" s="1"/>
      <c r="M23" s="1"/>
      <c r="N23" s="1"/>
      <c r="O23" s="1"/>
      <c r="P23" s="1"/>
      <c r="Q23" s="1"/>
      <c r="R23" s="1"/>
      <c r="S23" s="1"/>
      <c r="T23" s="1"/>
      <c r="U23" s="6" t="s">
        <v>6</v>
      </c>
      <c r="V23" s="1"/>
      <c r="W23" s="1"/>
      <c r="X23" s="1"/>
      <c r="Y23" s="1"/>
      <c r="Z23" s="1"/>
      <c r="AA23" s="1"/>
      <c r="AB23" s="1"/>
      <c r="AC23" s="1"/>
      <c r="AD23" s="1"/>
    </row>
    <row r="24" spans="1:30" hidden="1" outlineLevel="1">
      <c r="A24" s="1"/>
      <c r="B24" s="6" t="s">
        <v>39</v>
      </c>
      <c r="C24" s="6" t="s">
        <v>40</v>
      </c>
      <c r="D24" s="2" t="s">
        <v>41</v>
      </c>
      <c r="E24" s="6"/>
      <c r="F24" s="6"/>
      <c r="G24" s="1"/>
      <c r="H24" s="1"/>
      <c r="I24" s="6" t="s">
        <v>6</v>
      </c>
      <c r="J24" s="6"/>
      <c r="K24" s="6"/>
      <c r="L24" s="1"/>
      <c r="M24" s="1"/>
      <c r="N24" s="1"/>
      <c r="O24" s="1"/>
      <c r="P24" s="1"/>
      <c r="Q24" s="1"/>
      <c r="R24" s="1"/>
      <c r="S24" s="1"/>
      <c r="T24" s="1"/>
      <c r="U24" s="6" t="s">
        <v>6</v>
      </c>
      <c r="V24" s="1"/>
      <c r="W24" s="1"/>
      <c r="X24" s="1"/>
      <c r="Y24" s="1"/>
      <c r="Z24" s="1"/>
      <c r="AA24" s="1"/>
      <c r="AB24" s="1"/>
      <c r="AC24" s="1"/>
      <c r="AD24" s="1"/>
    </row>
    <row r="25" spans="1:30" hidden="1" outlineLevel="1">
      <c r="A25" s="1"/>
      <c r="B25" s="6" t="s">
        <v>42</v>
      </c>
      <c r="C25" s="6" t="s">
        <v>43</v>
      </c>
      <c r="D25" s="2" t="s">
        <v>44</v>
      </c>
      <c r="E25" s="6"/>
      <c r="F25" s="6"/>
      <c r="G25" s="1"/>
      <c r="H25" s="1"/>
      <c r="I25" s="6" t="s">
        <v>6</v>
      </c>
      <c r="J25" s="6"/>
      <c r="K25" s="6"/>
      <c r="L25" s="1"/>
      <c r="M25" s="1"/>
      <c r="N25" s="1"/>
      <c r="O25" s="1"/>
      <c r="P25" s="1"/>
      <c r="Q25" s="1"/>
      <c r="R25" s="1"/>
      <c r="S25" s="1"/>
      <c r="T25" s="1"/>
      <c r="U25" s="6" t="s">
        <v>6</v>
      </c>
      <c r="V25" s="1"/>
      <c r="W25" s="1"/>
      <c r="X25" s="1"/>
      <c r="Y25" s="1"/>
      <c r="Z25" s="1"/>
      <c r="AA25" s="1"/>
      <c r="AB25" s="1"/>
      <c r="AC25" s="1"/>
      <c r="AD25" s="1"/>
    </row>
    <row r="26" spans="1:30" hidden="1" outlineLevel="1">
      <c r="A26" s="1"/>
      <c r="B26" s="6" t="s">
        <v>45</v>
      </c>
      <c r="C26" s="6" t="s">
        <v>46</v>
      </c>
      <c r="D26" s="2" t="s">
        <v>47</v>
      </c>
      <c r="E26" s="6"/>
      <c r="F26" s="6"/>
      <c r="G26" s="1"/>
      <c r="H26" s="1"/>
      <c r="I26" s="6" t="s">
        <v>6</v>
      </c>
      <c r="J26" s="6"/>
      <c r="K26" s="6"/>
      <c r="L26" s="1"/>
      <c r="M26" s="1"/>
      <c r="N26" s="1"/>
      <c r="O26" s="1"/>
      <c r="P26" s="1"/>
      <c r="Q26" s="1"/>
      <c r="R26" s="1"/>
      <c r="S26" s="1"/>
      <c r="T26" s="1"/>
      <c r="U26" s="6" t="s">
        <v>6</v>
      </c>
      <c r="V26" s="1"/>
      <c r="W26" s="1"/>
      <c r="X26" s="1"/>
      <c r="Y26" s="1"/>
      <c r="Z26" s="1"/>
      <c r="AA26" s="1"/>
      <c r="AB26" s="1"/>
      <c r="AC26" s="1"/>
      <c r="AD26" s="1"/>
    </row>
    <row r="27" spans="1:30" hidden="1" outlineLevel="1">
      <c r="A27" s="1"/>
      <c r="B27" s="6" t="s">
        <v>48</v>
      </c>
      <c r="C27" s="6" t="s">
        <v>49</v>
      </c>
      <c r="D27" s="2" t="s">
        <v>50</v>
      </c>
      <c r="E27" s="6"/>
      <c r="F27" s="6"/>
      <c r="G27" s="1"/>
      <c r="H27" s="1"/>
      <c r="I27" s="6" t="s">
        <v>6</v>
      </c>
      <c r="J27" s="6"/>
      <c r="K27" s="6"/>
      <c r="L27" s="1"/>
      <c r="M27" s="1"/>
      <c r="N27" s="1"/>
      <c r="O27" s="1"/>
      <c r="P27" s="1"/>
      <c r="Q27" s="1"/>
      <c r="R27" s="1"/>
      <c r="S27" s="1"/>
      <c r="T27" s="1"/>
      <c r="U27" s="6" t="s">
        <v>6</v>
      </c>
      <c r="V27" s="1"/>
      <c r="W27" s="1"/>
      <c r="X27" s="1"/>
      <c r="Y27" s="1"/>
      <c r="Z27" s="1"/>
      <c r="AA27" s="1"/>
      <c r="AB27" s="1"/>
      <c r="AC27" s="1"/>
      <c r="AD27" s="1"/>
    </row>
    <row r="28" spans="1:30" hidden="1" outlineLevel="1">
      <c r="A28" s="1"/>
      <c r="B28" s="1"/>
      <c r="C28" s="6" t="s">
        <v>4</v>
      </c>
      <c r="D28" s="2"/>
      <c r="E28" s="1"/>
      <c r="F28" s="1"/>
      <c r="G28" s="1"/>
      <c r="H28" s="1"/>
      <c r="I28" s="6" t="s">
        <v>6</v>
      </c>
      <c r="J28" s="6"/>
      <c r="K28" s="6"/>
      <c r="L28" s="1"/>
      <c r="M28" s="1"/>
      <c r="N28" s="1"/>
      <c r="O28" s="1"/>
      <c r="P28" s="1"/>
      <c r="Q28" s="1"/>
      <c r="R28" s="1"/>
      <c r="S28" s="1"/>
      <c r="T28" s="1"/>
      <c r="U28" s="6" t="s">
        <v>6</v>
      </c>
      <c r="V28" s="1"/>
      <c r="W28" s="1"/>
      <c r="X28" s="1"/>
      <c r="Y28" s="1"/>
      <c r="Z28" s="1"/>
      <c r="AA28" s="1"/>
      <c r="AB28" s="1"/>
      <c r="AC28" s="1"/>
      <c r="AD28" s="1"/>
    </row>
    <row r="29" spans="1:30" hidden="1" outlineLevel="1">
      <c r="A29" s="1"/>
      <c r="B29" s="1"/>
      <c r="C29" s="6" t="s">
        <v>51</v>
      </c>
      <c r="D29" s="2"/>
      <c r="E29" s="1"/>
      <c r="F29" s="1"/>
      <c r="G29" s="1"/>
      <c r="H29" s="1"/>
      <c r="I29" s="6" t="s">
        <v>6</v>
      </c>
      <c r="J29" s="6"/>
      <c r="K29" s="6"/>
      <c r="L29" s="1"/>
      <c r="M29" s="1"/>
      <c r="N29" s="1"/>
      <c r="O29" s="1"/>
      <c r="P29" s="1"/>
      <c r="Q29" s="1"/>
      <c r="R29" s="1"/>
      <c r="S29" s="1"/>
      <c r="T29" s="1"/>
      <c r="U29" s="6" t="s">
        <v>6</v>
      </c>
      <c r="V29" s="1"/>
      <c r="W29" s="1"/>
      <c r="X29" s="1"/>
      <c r="Y29" s="1"/>
      <c r="Z29" s="1"/>
      <c r="AA29" s="1"/>
      <c r="AB29" s="1"/>
      <c r="AC29" s="1"/>
      <c r="AD29" s="1"/>
    </row>
    <row r="30" spans="1:30" hidden="1" outlineLevel="1">
      <c r="A30" s="1"/>
      <c r="B30" s="1"/>
      <c r="C30" s="6" t="s">
        <v>52</v>
      </c>
      <c r="D30" s="2"/>
      <c r="E30" s="1"/>
      <c r="F30" s="1"/>
      <c r="G30" s="1"/>
      <c r="H30" s="1"/>
      <c r="I30" s="6" t="s">
        <v>6</v>
      </c>
      <c r="J30" s="6"/>
      <c r="K30" s="6"/>
      <c r="L30" s="1"/>
      <c r="M30" s="1"/>
      <c r="N30" s="1"/>
      <c r="O30" s="1"/>
      <c r="P30" s="1"/>
      <c r="Q30" s="1"/>
      <c r="R30" s="1"/>
      <c r="S30" s="1"/>
      <c r="T30" s="1"/>
      <c r="U30" s="6" t="s">
        <v>6</v>
      </c>
      <c r="V30" s="1"/>
      <c r="W30" s="1"/>
      <c r="X30" s="1"/>
      <c r="Y30" s="1"/>
      <c r="Z30" s="1"/>
      <c r="AA30" s="1"/>
      <c r="AB30" s="1"/>
      <c r="AC30" s="1"/>
      <c r="AD30" s="1"/>
    </row>
    <row r="31" spans="1:30" hidden="1" outlineLevel="1">
      <c r="A31" s="1"/>
      <c r="B31" s="1"/>
      <c r="C31" s="6" t="s">
        <v>53</v>
      </c>
      <c r="D31" s="2"/>
      <c r="E31" s="1"/>
      <c r="F31" s="1"/>
      <c r="G31" s="1"/>
      <c r="H31" s="1"/>
      <c r="I31" s="6" t="s">
        <v>6</v>
      </c>
      <c r="J31" s="6"/>
      <c r="K31" s="6"/>
      <c r="L31" s="1"/>
      <c r="M31" s="1"/>
      <c r="N31" s="1"/>
      <c r="O31" s="1"/>
      <c r="P31" s="1"/>
      <c r="Q31" s="1"/>
      <c r="R31" s="1"/>
      <c r="S31" s="1"/>
      <c r="T31" s="1"/>
      <c r="U31" s="6" t="s">
        <v>6</v>
      </c>
      <c r="V31" s="1"/>
      <c r="W31" s="1"/>
      <c r="X31" s="1"/>
      <c r="Y31" s="1"/>
      <c r="Z31" s="1"/>
      <c r="AA31" s="1"/>
      <c r="AB31" s="1"/>
      <c r="AC31" s="1"/>
      <c r="AD31" s="1"/>
    </row>
    <row r="32" spans="1:30" hidden="1" outlineLevel="1">
      <c r="A32" s="1"/>
      <c r="B32" s="1"/>
      <c r="C32" s="6" t="s">
        <v>54</v>
      </c>
      <c r="D32" s="2"/>
      <c r="E32" s="1"/>
      <c r="F32" s="1"/>
      <c r="G32" s="1"/>
      <c r="H32" s="1"/>
      <c r="I32" s="6" t="s">
        <v>6</v>
      </c>
      <c r="J32" s="6"/>
      <c r="K32" s="6"/>
      <c r="L32" s="1"/>
      <c r="M32" s="1"/>
      <c r="N32" s="1"/>
      <c r="O32" s="1"/>
      <c r="P32" s="1"/>
      <c r="Q32" s="1"/>
      <c r="R32" s="1"/>
      <c r="S32" s="1"/>
      <c r="T32" s="1"/>
      <c r="U32" s="6" t="s">
        <v>6</v>
      </c>
      <c r="V32" s="1"/>
      <c r="W32" s="1"/>
      <c r="X32" s="1"/>
      <c r="Y32" s="1"/>
      <c r="Z32" s="1"/>
      <c r="AA32" s="1"/>
      <c r="AB32" s="1"/>
      <c r="AC32" s="1"/>
      <c r="AD32" s="1"/>
    </row>
    <row r="33" spans="1:30" hidden="1" outlineLevel="1">
      <c r="A33" s="1"/>
      <c r="B33" s="1"/>
      <c r="C33" s="6" t="s">
        <v>55</v>
      </c>
      <c r="D33" s="2"/>
      <c r="E33" s="1"/>
      <c r="F33" s="1"/>
      <c r="G33" s="1"/>
      <c r="H33" s="1"/>
      <c r="I33" s="6" t="s">
        <v>6</v>
      </c>
      <c r="J33" s="6"/>
      <c r="K33" s="6"/>
      <c r="L33" s="1"/>
      <c r="M33" s="1"/>
      <c r="N33" s="1"/>
      <c r="O33" s="1"/>
      <c r="P33" s="1"/>
      <c r="Q33" s="1"/>
      <c r="R33" s="1"/>
      <c r="S33" s="1"/>
      <c r="T33" s="1"/>
      <c r="U33" s="6" t="s">
        <v>6</v>
      </c>
      <c r="V33" s="1"/>
      <c r="W33" s="1"/>
      <c r="X33" s="1"/>
      <c r="Y33" s="1"/>
      <c r="Z33" s="1"/>
      <c r="AA33" s="1"/>
      <c r="AB33" s="1"/>
      <c r="AC33" s="1"/>
      <c r="AD33" s="1"/>
    </row>
    <row r="34" spans="1:30" hidden="1" outlineLevel="1">
      <c r="A34" s="1"/>
      <c r="B34" s="1"/>
      <c r="C34" s="6" t="s">
        <v>56</v>
      </c>
      <c r="D34" s="2"/>
      <c r="E34" s="1"/>
      <c r="F34" s="1"/>
      <c r="G34" s="1"/>
      <c r="H34" s="1"/>
      <c r="I34" s="6" t="s">
        <v>6</v>
      </c>
      <c r="J34" s="6"/>
      <c r="K34" s="6"/>
      <c r="L34" s="1"/>
      <c r="M34" s="1"/>
      <c r="N34" s="1"/>
      <c r="O34" s="1"/>
      <c r="P34" s="1"/>
      <c r="Q34" s="1"/>
      <c r="R34" s="1"/>
      <c r="S34" s="1"/>
      <c r="T34" s="1"/>
      <c r="U34" s="6" t="s">
        <v>6</v>
      </c>
      <c r="V34" s="1"/>
      <c r="W34" s="1"/>
      <c r="X34" s="1"/>
      <c r="Y34" s="1"/>
      <c r="Z34" s="1"/>
      <c r="AA34" s="1"/>
      <c r="AB34" s="1"/>
      <c r="AC34" s="1"/>
      <c r="AD34" s="1"/>
    </row>
    <row r="35" spans="1:30" hidden="1" outlineLevel="1">
      <c r="A35" s="1"/>
      <c r="B35" s="1"/>
      <c r="C35" s="6" t="s">
        <v>57</v>
      </c>
      <c r="D35" s="2"/>
      <c r="E35" s="1"/>
      <c r="F35" s="1"/>
      <c r="G35" s="1"/>
      <c r="H35" s="1"/>
      <c r="I35" s="6" t="s">
        <v>6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6" t="s">
        <v>6</v>
      </c>
      <c r="V35" s="1"/>
      <c r="W35" s="1"/>
      <c r="X35" s="1"/>
      <c r="Y35" s="1"/>
      <c r="Z35" s="1"/>
      <c r="AA35" s="1"/>
      <c r="AB35" s="1"/>
      <c r="AC35" s="1"/>
      <c r="AD35" s="1"/>
    </row>
    <row r="36" spans="1:30" hidden="1" outlineLevel="1">
      <c r="A36" s="1"/>
      <c r="B36" s="1"/>
      <c r="C36" s="6" t="s">
        <v>58</v>
      </c>
      <c r="D36" s="2"/>
      <c r="E36" s="1"/>
      <c r="F36" s="1"/>
      <c r="G36" s="1"/>
      <c r="H36" s="1"/>
      <c r="I36" s="6" t="s">
        <v>6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6" t="s">
        <v>6</v>
      </c>
      <c r="V36" s="1"/>
      <c r="W36" s="1"/>
      <c r="X36" s="1"/>
      <c r="Y36" s="1"/>
      <c r="Z36" s="1"/>
      <c r="AA36" s="1"/>
      <c r="AB36" s="1"/>
      <c r="AC36" s="1"/>
      <c r="AD36" s="1"/>
    </row>
    <row r="37" spans="1:30" hidden="1" outlineLevel="1">
      <c r="A37" s="1"/>
      <c r="B37" s="1"/>
      <c r="C37" s="6" t="s">
        <v>59</v>
      </c>
      <c r="D37" s="2"/>
      <c r="E37" s="1"/>
      <c r="F37" s="1"/>
      <c r="G37" s="1"/>
      <c r="H37" s="1"/>
      <c r="I37" s="6" t="s">
        <v>6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6" t="s">
        <v>6</v>
      </c>
      <c r="V37" s="1"/>
      <c r="W37" s="1"/>
      <c r="X37" s="1"/>
      <c r="Y37" s="1"/>
      <c r="Z37" s="1"/>
      <c r="AA37" s="1"/>
      <c r="AB37" s="1"/>
      <c r="AC37" s="1"/>
      <c r="AD37" s="1"/>
    </row>
    <row r="38" spans="1:30" hidden="1" outlineLevel="1">
      <c r="A38" s="1"/>
      <c r="B38" s="1"/>
      <c r="C38" s="1"/>
      <c r="D38" s="2"/>
      <c r="E38" s="1"/>
      <c r="F38" s="1"/>
      <c r="G38" s="1"/>
      <c r="H38" s="1"/>
      <c r="I38" s="6" t="s">
        <v>6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6" t="s">
        <v>6</v>
      </c>
      <c r="V38" s="1"/>
      <c r="W38" s="1"/>
      <c r="X38" s="1"/>
      <c r="Y38" s="1"/>
      <c r="Z38" s="1"/>
      <c r="AA38" s="1"/>
      <c r="AB38" s="1"/>
      <c r="AC38" s="1"/>
      <c r="AD38" s="1"/>
    </row>
    <row r="39" spans="1:30" hidden="1" outlineLevel="1">
      <c r="A39" s="4" t="s">
        <v>11</v>
      </c>
      <c r="B39" s="4" t="s">
        <v>11</v>
      </c>
      <c r="C39" s="4" t="s">
        <v>11</v>
      </c>
      <c r="D39" s="2" t="s">
        <v>11</v>
      </c>
      <c r="E39" s="4"/>
      <c r="F39" s="4"/>
      <c r="G39" s="4" t="s">
        <v>11</v>
      </c>
      <c r="H39" s="4" t="s">
        <v>11</v>
      </c>
      <c r="I39" s="6" t="s">
        <v>6</v>
      </c>
      <c r="J39" s="7"/>
      <c r="K39" s="7"/>
      <c r="L39" s="7"/>
      <c r="M39" s="7"/>
      <c r="N39" s="7"/>
      <c r="O39" s="7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idden="1" outlineLevel="1">
      <c r="A40" s="6" t="s">
        <v>60</v>
      </c>
      <c r="B40" s="1"/>
      <c r="C40" s="1"/>
      <c r="D40" s="2"/>
      <c r="E40" s="1"/>
      <c r="F40" s="1"/>
      <c r="G40" s="1"/>
      <c r="H40" s="1"/>
      <c r="I40" s="7"/>
      <c r="J40" s="7"/>
      <c r="K40" s="7"/>
      <c r="L40" s="7"/>
      <c r="M40" s="7"/>
      <c r="N40" s="7"/>
      <c r="O40" s="7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idden="1" outlineLevel="1">
      <c r="A41" s="6" t="s">
        <v>61</v>
      </c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idden="1" outlineLevel="1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1" customFormat="1" ht="18" hidden="1" customHeight="1">
      <c r="D43" s="2"/>
      <c r="I43" s="8"/>
      <c r="O43" s="1" t="s">
        <v>62</v>
      </c>
    </row>
    <row r="44" spans="1:30" s="1" customFormat="1">
      <c r="A44" s="9"/>
      <c r="B44" s="10"/>
      <c r="C44" s="10"/>
      <c r="D44" s="11"/>
      <c r="E44" s="10"/>
      <c r="F44" s="10"/>
      <c r="G44" s="10"/>
      <c r="H44" s="12" t="s">
        <v>63</v>
      </c>
      <c r="I44" s="13"/>
      <c r="J44" s="14"/>
    </row>
    <row r="45" spans="1:30" s="22" customFormat="1" ht="18">
      <c r="A45" s="15"/>
      <c r="B45" s="16"/>
      <c r="C45" s="17" t="s">
        <v>64</v>
      </c>
      <c r="D45" s="172" t="s">
        <v>65</v>
      </c>
      <c r="E45" s="172"/>
      <c r="F45" s="172"/>
      <c r="G45" s="18"/>
      <c r="H45" s="19" t="s">
        <v>66</v>
      </c>
      <c r="I45" s="20"/>
      <c r="J45" s="21"/>
    </row>
    <row r="46" spans="1:30" s="1" customFormat="1" ht="22.5" customHeight="1">
      <c r="A46" s="23"/>
      <c r="B46" s="24"/>
      <c r="C46" s="173"/>
      <c r="D46" s="173"/>
      <c r="E46" s="173"/>
      <c r="F46" s="173"/>
      <c r="G46" s="24"/>
      <c r="H46" s="25"/>
      <c r="I46" s="26"/>
      <c r="J46" s="14"/>
    </row>
    <row r="47" spans="1:30" s="1" customFormat="1" ht="25.5" customHeight="1">
      <c r="A47" s="27"/>
      <c r="B47" s="28"/>
      <c r="C47" s="28"/>
      <c r="D47" s="29" t="s">
        <v>67</v>
      </c>
      <c r="E47" s="30" t="s">
        <v>68</v>
      </c>
      <c r="F47" s="30"/>
      <c r="G47" s="28"/>
      <c r="H47" s="28"/>
      <c r="I47" s="31"/>
      <c r="J47" s="14"/>
    </row>
    <row r="48" spans="1:30" s="1" customFormat="1">
      <c r="A48" s="27"/>
      <c r="B48" s="32"/>
      <c r="C48" s="28"/>
      <c r="D48" s="32"/>
      <c r="E48" s="28"/>
      <c r="F48" s="28"/>
      <c r="G48" s="33"/>
      <c r="H48" s="33"/>
      <c r="I48" s="34"/>
      <c r="J48" s="14"/>
    </row>
    <row r="49" spans="1:52" s="1" customFormat="1" ht="12.75">
      <c r="A49" s="35"/>
      <c r="B49" s="50" t="s">
        <v>113</v>
      </c>
      <c r="C49" s="33"/>
      <c r="D49" s="36"/>
      <c r="E49" s="33"/>
      <c r="F49" s="37"/>
      <c r="G49" s="38" t="s">
        <v>69</v>
      </c>
      <c r="H49" s="171">
        <v>41646</v>
      </c>
      <c r="I49" s="171"/>
    </row>
    <row r="50" spans="1:52" s="1" customFormat="1">
      <c r="A50" s="35"/>
      <c r="B50" s="39" t="s">
        <v>70</v>
      </c>
      <c r="C50" s="40" t="s">
        <v>71</v>
      </c>
      <c r="D50" s="36"/>
      <c r="E50" s="33"/>
      <c r="F50" s="37"/>
      <c r="G50" s="38" t="s">
        <v>72</v>
      </c>
      <c r="H50" s="171">
        <v>41645</v>
      </c>
      <c r="I50" s="171"/>
    </row>
    <row r="51" spans="1:52" s="1" customFormat="1" ht="12.75">
      <c r="A51" s="35"/>
      <c r="B51" s="39" t="s">
        <v>73</v>
      </c>
      <c r="C51" s="41" t="s">
        <v>74</v>
      </c>
      <c r="D51" s="36"/>
      <c r="E51" s="33"/>
      <c r="F51" s="42"/>
      <c r="G51" s="38" t="s">
        <v>75</v>
      </c>
      <c r="H51" s="171" t="s">
        <v>76</v>
      </c>
      <c r="I51" s="171"/>
    </row>
    <row r="52" spans="1:52" s="1" customFormat="1" ht="12.75">
      <c r="A52" s="35"/>
      <c r="B52" s="39" t="s">
        <v>77</v>
      </c>
      <c r="C52" s="41" t="s">
        <v>78</v>
      </c>
      <c r="D52" s="36"/>
      <c r="E52" s="33"/>
      <c r="F52" s="42"/>
      <c r="G52" s="38" t="s">
        <v>79</v>
      </c>
      <c r="H52" s="171">
        <v>41691</v>
      </c>
      <c r="I52" s="171"/>
    </row>
    <row r="53" spans="1:52" s="1" customFormat="1" ht="12.75">
      <c r="A53" s="35"/>
      <c r="B53" s="36"/>
      <c r="D53" s="36"/>
      <c r="E53" s="33"/>
      <c r="F53" s="33"/>
      <c r="G53" s="36"/>
      <c r="H53" s="36"/>
      <c r="I53" s="43"/>
    </row>
    <row r="54" spans="1:52" s="1" customFormat="1" ht="12.75">
      <c r="A54" s="35"/>
      <c r="B54" s="36"/>
      <c r="C54" s="33"/>
      <c r="D54" s="36"/>
      <c r="E54" s="33"/>
      <c r="F54" s="33"/>
      <c r="G54" s="36"/>
      <c r="H54" s="36"/>
      <c r="I54" s="43"/>
    </row>
    <row r="55" spans="1:52" s="1" customFormat="1" ht="12.75">
      <c r="A55" s="35"/>
      <c r="B55" s="50" t="s">
        <v>114</v>
      </c>
      <c r="C55" s="33"/>
      <c r="D55" s="36"/>
      <c r="E55" s="33"/>
      <c r="F55" s="44"/>
      <c r="G55" s="39"/>
      <c r="H55" s="45"/>
      <c r="I55" s="46"/>
    </row>
    <row r="56" spans="1:52" s="1" customFormat="1" ht="14.25" customHeight="1">
      <c r="A56" s="35"/>
      <c r="B56" s="36" t="s">
        <v>70</v>
      </c>
      <c r="C56" s="47" t="s">
        <v>80</v>
      </c>
      <c r="D56" s="36"/>
      <c r="E56" s="168" t="s">
        <v>112</v>
      </c>
      <c r="F56" s="168"/>
      <c r="G56" s="168"/>
      <c r="H56" s="168"/>
      <c r="I56" s="169"/>
    </row>
    <row r="57" spans="1:52" s="1" customFormat="1" ht="12.75">
      <c r="A57" s="35"/>
      <c r="B57" s="36" t="s">
        <v>73</v>
      </c>
      <c r="C57" s="47" t="s">
        <v>81</v>
      </c>
      <c r="D57" s="36"/>
      <c r="E57" s="168"/>
      <c r="F57" s="168"/>
      <c r="G57" s="168"/>
      <c r="H57" s="168"/>
      <c r="I57" s="169"/>
    </row>
    <row r="58" spans="1:52" s="1" customFormat="1" ht="12.75">
      <c r="A58" s="35"/>
      <c r="B58" s="36" t="s">
        <v>77</v>
      </c>
      <c r="C58" s="48" t="s">
        <v>82</v>
      </c>
      <c r="D58" s="36"/>
      <c r="E58" s="33"/>
      <c r="F58" s="177" t="s">
        <v>83</v>
      </c>
      <c r="G58" s="177"/>
      <c r="H58" s="177"/>
      <c r="I58" s="177"/>
    </row>
    <row r="59" spans="1:52" s="44" customFormat="1" ht="15" customHeight="1">
      <c r="A59" s="49"/>
      <c r="B59" s="33"/>
      <c r="C59" s="50"/>
      <c r="D59" s="51"/>
      <c r="E59" s="52"/>
      <c r="F59" s="53"/>
      <c r="G59" s="41" t="s">
        <v>84</v>
      </c>
      <c r="H59" s="54">
        <v>4.1950000000000003</v>
      </c>
      <c r="I59" s="55"/>
      <c r="J59" s="56"/>
      <c r="K59" s="56"/>
      <c r="L59" s="57"/>
      <c r="M59" s="56"/>
      <c r="Q59" s="58"/>
    </row>
    <row r="60" spans="1:52" s="1" customFormat="1" ht="0.75" customHeight="1">
      <c r="A60" s="59"/>
      <c r="B60" s="60"/>
      <c r="C60" s="45"/>
      <c r="D60" s="61"/>
      <c r="E60" s="45"/>
      <c r="F60" s="45"/>
      <c r="G60" s="62"/>
      <c r="H60" s="44"/>
      <c r="I60" s="63"/>
    </row>
    <row r="61" spans="1:52" s="1" customFormat="1" ht="7.5" customHeight="1">
      <c r="A61" s="27"/>
      <c r="B61" s="64"/>
      <c r="C61" s="65"/>
      <c r="D61" s="36"/>
      <c r="E61" s="33"/>
      <c r="F61" s="33"/>
      <c r="G61" s="33"/>
      <c r="H61" s="33"/>
      <c r="I61" s="34"/>
    </row>
    <row r="62" spans="1:52" s="72" customFormat="1" ht="33" customHeight="1">
      <c r="A62" s="66" t="s">
        <v>85</v>
      </c>
      <c r="B62" s="178" t="s">
        <v>86</v>
      </c>
      <c r="C62" s="178"/>
      <c r="D62" s="66" t="s">
        <v>87</v>
      </c>
      <c r="E62" s="67" t="s">
        <v>88</v>
      </c>
      <c r="F62" s="67" t="s">
        <v>89</v>
      </c>
      <c r="G62" s="67" t="s">
        <v>90</v>
      </c>
      <c r="H62" s="66" t="s">
        <v>91</v>
      </c>
      <c r="I62" s="67" t="s">
        <v>92</v>
      </c>
      <c r="J62" s="68"/>
      <c r="K62" s="68"/>
      <c r="L62" s="68"/>
      <c r="M62" s="68"/>
      <c r="N62" s="68"/>
      <c r="O62" s="69"/>
      <c r="P62" s="69"/>
      <c r="Q62" s="61"/>
      <c r="R62" s="70"/>
      <c r="S62" s="45"/>
      <c r="T62" s="70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</row>
    <row r="63" spans="1:52" s="72" customFormat="1" ht="15" customHeight="1">
      <c r="A63" s="73"/>
      <c r="B63" s="74"/>
      <c r="C63" s="75"/>
      <c r="D63" s="76"/>
      <c r="E63" s="76"/>
      <c r="F63" s="76"/>
      <c r="G63" s="76"/>
      <c r="H63" s="76"/>
      <c r="I63" s="77"/>
      <c r="J63" s="68"/>
      <c r="K63" s="68"/>
      <c r="L63" s="68"/>
      <c r="M63" s="68"/>
      <c r="N63" s="68"/>
      <c r="O63" s="69"/>
      <c r="P63" s="69"/>
      <c r="Q63" s="61"/>
      <c r="R63" s="70"/>
      <c r="S63" s="45"/>
      <c r="T63" s="70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</row>
    <row r="64" spans="1:52" s="88" customFormat="1" ht="48" customHeight="1">
      <c r="A64" s="78">
        <v>1</v>
      </c>
      <c r="B64" s="179" t="s">
        <v>93</v>
      </c>
      <c r="C64" s="179"/>
      <c r="D64" s="79">
        <v>1</v>
      </c>
      <c r="E64" s="80">
        <v>300</v>
      </c>
      <c r="F64" s="81">
        <f>D64*E64</f>
        <v>300</v>
      </c>
      <c r="G64" s="82">
        <v>0.23</v>
      </c>
      <c r="H64" s="81">
        <f>ROUND(F64*G64,2)</f>
        <v>69</v>
      </c>
      <c r="I64" s="83">
        <f>H64+F64</f>
        <v>369</v>
      </c>
      <c r="J64" s="84"/>
      <c r="K64" s="84"/>
      <c r="L64" s="84"/>
      <c r="M64" s="84"/>
      <c r="N64" s="84"/>
      <c r="O64" s="85"/>
      <c r="P64" s="85"/>
      <c r="Q64" s="86"/>
      <c r="R64" s="85"/>
      <c r="S64" s="85"/>
      <c r="T64" s="85"/>
      <c r="U64" s="85"/>
      <c r="V64" s="85"/>
      <c r="W64" s="87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</row>
    <row r="65" spans="1:52" s="88" customFormat="1" ht="15" customHeight="1">
      <c r="A65" s="89"/>
      <c r="B65" s="90"/>
      <c r="C65" s="91"/>
      <c r="D65" s="92"/>
      <c r="E65" s="81"/>
      <c r="F65" s="81"/>
      <c r="G65" s="93"/>
      <c r="H65" s="81"/>
      <c r="I65" s="94"/>
      <c r="J65" s="84"/>
      <c r="K65" s="84"/>
      <c r="L65" s="84"/>
      <c r="M65" s="84"/>
      <c r="N65" s="84"/>
      <c r="O65" s="85"/>
      <c r="P65" s="85"/>
      <c r="Q65" s="86"/>
      <c r="R65" s="85"/>
      <c r="S65" s="85"/>
      <c r="T65" s="85"/>
      <c r="U65" s="85"/>
      <c r="V65" s="85"/>
      <c r="W65" s="87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</row>
    <row r="66" spans="1:52" s="1" customFormat="1" ht="3.75" hidden="1" customHeight="1">
      <c r="A66" s="95"/>
      <c r="B66" s="96"/>
      <c r="C66" s="97"/>
      <c r="D66" s="98"/>
      <c r="E66" s="99"/>
      <c r="F66" s="99"/>
      <c r="G66" s="99"/>
      <c r="H66" s="99"/>
      <c r="I66" s="100"/>
      <c r="J66" s="101" t="s">
        <v>4</v>
      </c>
      <c r="L66" s="44"/>
      <c r="M66" s="44"/>
      <c r="Q66" s="102">
        <v>61.399918133442497</v>
      </c>
      <c r="R66" s="44" t="s">
        <v>94</v>
      </c>
      <c r="S66" s="44"/>
      <c r="T66" s="44"/>
      <c r="U66" s="44"/>
      <c r="V66" s="44"/>
      <c r="W66" s="103"/>
    </row>
    <row r="67" spans="1:52" s="1" customFormat="1" ht="0.75" hidden="1" customHeight="1">
      <c r="A67" s="104"/>
      <c r="B67" s="105"/>
      <c r="C67" s="106"/>
      <c r="D67" s="44"/>
      <c r="E67" s="107"/>
      <c r="F67" s="107"/>
      <c r="G67" s="107"/>
      <c r="H67" s="107"/>
      <c r="I67" s="103"/>
      <c r="J67" s="101"/>
      <c r="L67" s="44"/>
      <c r="M67" s="44"/>
      <c r="Q67" s="102"/>
      <c r="R67" s="44"/>
      <c r="S67" s="44"/>
      <c r="T67" s="44"/>
      <c r="U67" s="44"/>
      <c r="V67" s="44"/>
      <c r="W67" s="103"/>
    </row>
    <row r="68" spans="1:52" s="1" customFormat="1" ht="12" hidden="1" customHeight="1">
      <c r="A68" s="104"/>
      <c r="B68" s="105"/>
      <c r="C68" s="106"/>
      <c r="D68" s="108"/>
      <c r="E68" s="107"/>
      <c r="F68" s="107"/>
      <c r="G68" s="107"/>
      <c r="H68" s="107"/>
      <c r="I68" s="109"/>
      <c r="J68" s="101"/>
      <c r="L68" s="44"/>
      <c r="M68" s="44"/>
      <c r="Q68" s="102"/>
      <c r="R68" s="44"/>
      <c r="S68" s="44"/>
      <c r="T68" s="44"/>
      <c r="U68" s="44"/>
      <c r="V68" s="44"/>
      <c r="W68" s="103"/>
    </row>
    <row r="69" spans="1:52" s="1" customFormat="1" ht="12" hidden="1" customHeight="1">
      <c r="A69" s="104"/>
      <c r="B69" s="105"/>
      <c r="C69" s="106"/>
      <c r="D69" s="108"/>
      <c r="E69" s="107"/>
      <c r="F69" s="107"/>
      <c r="G69" s="107"/>
      <c r="H69" s="107"/>
      <c r="I69" s="109"/>
      <c r="J69" s="101"/>
      <c r="L69" s="44"/>
      <c r="M69" s="44"/>
      <c r="Q69" s="102"/>
      <c r="R69" s="44"/>
      <c r="S69" s="44"/>
      <c r="T69" s="44"/>
      <c r="U69" s="44"/>
      <c r="V69" s="44"/>
      <c r="W69" s="103"/>
    </row>
    <row r="70" spans="1:52" s="1" customFormat="1" ht="11.25" hidden="1" customHeight="1">
      <c r="A70" s="104"/>
      <c r="B70" s="105"/>
      <c r="C70" s="106"/>
      <c r="D70" s="108"/>
      <c r="E70" s="107"/>
      <c r="F70" s="107"/>
      <c r="G70" s="107"/>
      <c r="H70" s="107"/>
      <c r="I70" s="103"/>
      <c r="J70" s="101"/>
      <c r="L70" s="44"/>
      <c r="M70" s="44"/>
      <c r="Q70" s="102"/>
      <c r="R70" s="44"/>
      <c r="S70" s="44"/>
      <c r="T70" s="44"/>
      <c r="U70" s="44"/>
      <c r="V70" s="44"/>
      <c r="W70" s="103"/>
    </row>
    <row r="71" spans="1:52" s="1" customFormat="1" ht="11.25" hidden="1" customHeight="1">
      <c r="A71" s="110"/>
      <c r="B71" s="105"/>
      <c r="C71" s="106"/>
      <c r="D71" s="111"/>
      <c r="E71" s="98"/>
      <c r="F71" s="99"/>
      <c r="G71" s="98"/>
      <c r="H71" s="99"/>
      <c r="I71" s="95"/>
      <c r="J71" s="101"/>
      <c r="L71" s="44"/>
      <c r="M71" s="44"/>
      <c r="Q71" s="102"/>
      <c r="R71" s="44"/>
      <c r="S71" s="44"/>
      <c r="T71" s="44"/>
      <c r="U71" s="44"/>
      <c r="V71" s="44"/>
      <c r="W71" s="103"/>
    </row>
    <row r="72" spans="1:52" s="1" customFormat="1" ht="11.25" customHeight="1">
      <c r="A72" s="49"/>
      <c r="B72" s="112"/>
      <c r="C72" s="112"/>
      <c r="D72" s="113"/>
      <c r="E72" s="9"/>
      <c r="F72" s="10"/>
      <c r="G72" s="10"/>
      <c r="H72" s="10"/>
      <c r="I72" s="13"/>
      <c r="L72" s="44"/>
      <c r="M72" s="44"/>
      <c r="Q72" s="114">
        <v>102.333196889071</v>
      </c>
      <c r="R72" s="98" t="s">
        <v>95</v>
      </c>
      <c r="S72" s="98"/>
      <c r="T72" s="98"/>
      <c r="U72" s="98"/>
      <c r="V72" s="98"/>
      <c r="W72" s="100"/>
    </row>
    <row r="73" spans="1:52" s="1" customFormat="1" ht="9.9499999999999993" hidden="1" customHeight="1">
      <c r="A73" s="104"/>
      <c r="B73" s="115"/>
      <c r="C73" s="116"/>
      <c r="D73" s="117"/>
      <c r="E73" s="118" t="s">
        <v>96</v>
      </c>
      <c r="F73" s="119">
        <f>SUM(F76:F82)</f>
        <v>2158.5</v>
      </c>
      <c r="G73" s="120">
        <f>G64</f>
        <v>0.23</v>
      </c>
      <c r="H73" s="119">
        <f>SUM(H76:H82)</f>
        <v>716.92</v>
      </c>
      <c r="I73" s="119">
        <f>SUM(I75:I82)</f>
        <v>2654.96</v>
      </c>
      <c r="L73" s="44"/>
      <c r="M73" s="44"/>
      <c r="Q73" s="114"/>
      <c r="R73" s="121"/>
      <c r="S73" s="98"/>
      <c r="T73" s="98"/>
      <c r="U73" s="98"/>
      <c r="V73" s="98"/>
      <c r="W73" s="100"/>
    </row>
    <row r="74" spans="1:52" s="1" customFormat="1" ht="9.9499999999999993" hidden="1" customHeight="1">
      <c r="A74" s="104"/>
      <c r="B74" s="116"/>
      <c r="C74" s="116"/>
      <c r="D74" s="117"/>
      <c r="E74" s="49"/>
      <c r="F74" s="122"/>
      <c r="G74" s="52"/>
      <c r="H74" s="52"/>
      <c r="I74" s="123"/>
      <c r="L74" s="44"/>
      <c r="M74" s="44"/>
      <c r="Q74" s="8"/>
      <c r="R74" s="8"/>
      <c r="S74" s="8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</row>
    <row r="75" spans="1:52" s="1" customFormat="1" ht="9.9499999999999993" hidden="1" customHeight="1">
      <c r="A75" s="104"/>
      <c r="B75" s="116"/>
      <c r="C75" s="116"/>
      <c r="D75" s="117"/>
      <c r="E75" s="124" t="s">
        <v>97</v>
      </c>
      <c r="F75" s="125"/>
      <c r="G75" s="126" t="s">
        <v>98</v>
      </c>
      <c r="H75" s="126"/>
      <c r="I75" s="127"/>
      <c r="L75" s="44"/>
      <c r="M75" s="44"/>
      <c r="Q75" s="8"/>
      <c r="R75" s="8"/>
      <c r="S75" s="8"/>
      <c r="T75" s="8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</row>
    <row r="76" spans="1:52" s="1" customFormat="1" ht="9.9499999999999993" hidden="1" customHeight="1">
      <c r="A76" s="104"/>
      <c r="B76" s="116"/>
      <c r="C76" s="116"/>
      <c r="D76" s="117"/>
      <c r="E76" s="128">
        <v>0.22</v>
      </c>
      <c r="F76" s="129">
        <f>SUM(F64:F70)</f>
        <v>300</v>
      </c>
      <c r="G76" s="130">
        <v>0.22</v>
      </c>
      <c r="H76" s="129">
        <f>SUM(H64:H71)</f>
        <v>69</v>
      </c>
      <c r="I76" s="129">
        <f>SUM(I64:I71)</f>
        <v>369</v>
      </c>
      <c r="L76" s="44"/>
      <c r="M76" s="44"/>
      <c r="Q76" s="8"/>
      <c r="R76" s="8"/>
      <c r="S76" s="8"/>
      <c r="T76" s="8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</row>
    <row r="77" spans="1:52" s="1" customFormat="1" ht="12.75" customHeight="1">
      <c r="A77" s="49"/>
      <c r="B77" s="131" t="s">
        <v>99</v>
      </c>
      <c r="C77" s="180" t="s">
        <v>100</v>
      </c>
      <c r="D77" s="113"/>
      <c r="E77" s="132" t="s">
        <v>101</v>
      </c>
      <c r="F77" s="133">
        <f>F64</f>
        <v>300</v>
      </c>
      <c r="G77" s="134">
        <v>0.23</v>
      </c>
      <c r="H77" s="133">
        <f>ROUND(F77*G77,2)</f>
        <v>69</v>
      </c>
      <c r="I77" s="133">
        <f>H77+F77</f>
        <v>369</v>
      </c>
      <c r="L77" s="44"/>
      <c r="M77" s="44"/>
      <c r="Q77" s="8"/>
      <c r="R77" s="8"/>
      <c r="S77" s="8"/>
      <c r="T77" s="8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</row>
    <row r="78" spans="1:52" s="1" customFormat="1" ht="14.25" customHeight="1">
      <c r="A78" s="35"/>
      <c r="B78" s="122"/>
      <c r="C78" s="180"/>
      <c r="D78" s="113"/>
      <c r="E78" s="135" t="s">
        <v>102</v>
      </c>
      <c r="F78" s="136">
        <v>1258.5</v>
      </c>
      <c r="G78" s="134">
        <v>0.23</v>
      </c>
      <c r="H78" s="136">
        <v>289.45999999999998</v>
      </c>
      <c r="I78" s="136">
        <f>H78+F78</f>
        <v>1547.96</v>
      </c>
      <c r="Q78" s="8"/>
      <c r="R78" s="8"/>
      <c r="S78" s="8"/>
      <c r="T78" s="8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</row>
    <row r="79" spans="1:52" s="1" customFormat="1" ht="14.25" customHeight="1">
      <c r="A79" s="35"/>
      <c r="B79" s="33"/>
      <c r="C79" s="180"/>
      <c r="D79" s="113"/>
      <c r="E79" s="137" t="s">
        <v>97</v>
      </c>
      <c r="F79" s="181" t="s">
        <v>98</v>
      </c>
      <c r="G79" s="181"/>
      <c r="H79" s="181"/>
      <c r="I79" s="181"/>
      <c r="Q79" s="8"/>
      <c r="R79" s="8"/>
      <c r="S79" s="8"/>
      <c r="T79" s="8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</row>
    <row r="80" spans="1:52" s="1" customFormat="1" ht="12.75">
      <c r="A80" s="35"/>
      <c r="B80" s="33"/>
      <c r="C80" s="180"/>
      <c r="D80" s="113"/>
      <c r="E80" s="128">
        <v>0.23</v>
      </c>
      <c r="F80" s="138">
        <f>F77</f>
        <v>300</v>
      </c>
      <c r="G80" s="120">
        <v>0.23</v>
      </c>
      <c r="H80" s="139">
        <f>H78</f>
        <v>289.45999999999998</v>
      </c>
      <c r="I80" s="138">
        <f>I77</f>
        <v>369</v>
      </c>
    </row>
    <row r="81" spans="1:9" s="1" customFormat="1" ht="12.75">
      <c r="A81" s="35"/>
      <c r="B81" s="33"/>
      <c r="C81" s="180"/>
      <c r="D81" s="113"/>
      <c r="E81" s="128">
        <v>0.08</v>
      </c>
      <c r="F81" s="139"/>
      <c r="G81" s="120">
        <v>0.08</v>
      </c>
      <c r="H81" s="139"/>
      <c r="I81" s="139"/>
    </row>
    <row r="82" spans="1:9" s="1" customFormat="1" ht="12.75">
      <c r="A82" s="35"/>
      <c r="B82" s="33"/>
      <c r="C82" s="180"/>
      <c r="D82" s="113"/>
      <c r="E82" s="128">
        <v>0</v>
      </c>
      <c r="F82" s="139"/>
      <c r="G82" s="120">
        <v>0</v>
      </c>
      <c r="H82" s="139"/>
      <c r="I82" s="139"/>
    </row>
    <row r="83" spans="1:9" s="1" customFormat="1" ht="12.75">
      <c r="A83" s="35" t="s">
        <v>103</v>
      </c>
      <c r="B83" s="122"/>
      <c r="C83" s="122"/>
      <c r="D83" s="113"/>
      <c r="E83" s="140" t="s">
        <v>104</v>
      </c>
      <c r="F83" s="139"/>
      <c r="G83" s="141" t="s">
        <v>104</v>
      </c>
      <c r="H83" s="139"/>
      <c r="I83" s="139"/>
    </row>
    <row r="84" spans="1:9" s="1" customFormat="1" ht="23.25" customHeight="1">
      <c r="A84" s="35"/>
      <c r="B84" s="142">
        <f>I77</f>
        <v>369</v>
      </c>
      <c r="C84" s="143" t="s">
        <v>105</v>
      </c>
      <c r="D84" s="113"/>
      <c r="E84" s="144"/>
      <c r="F84" s="145"/>
      <c r="G84" s="146"/>
      <c r="H84" s="145"/>
      <c r="I84" s="147"/>
    </row>
    <row r="85" spans="1:9" s="1" customFormat="1" ht="12.75">
      <c r="A85" s="35"/>
      <c r="B85" s="148"/>
      <c r="C85" s="33"/>
      <c r="D85" s="36"/>
      <c r="E85" s="149"/>
      <c r="F85" s="149"/>
      <c r="G85" s="33"/>
      <c r="H85" s="33"/>
      <c r="I85" s="34"/>
    </row>
    <row r="86" spans="1:9" s="150" customFormat="1" ht="12.75">
      <c r="A86" s="174" t="s">
        <v>106</v>
      </c>
      <c r="B86" s="174"/>
      <c r="C86" s="174"/>
      <c r="D86" s="174"/>
      <c r="E86" s="174"/>
      <c r="F86" s="174"/>
      <c r="G86" s="174"/>
      <c r="H86" s="174"/>
      <c r="I86" s="174"/>
    </row>
    <row r="87" spans="1:9" s="1" customFormat="1" ht="12.75">
      <c r="A87" s="35"/>
      <c r="B87" s="33"/>
      <c r="C87" s="33"/>
      <c r="D87" s="38"/>
      <c r="E87" s="33"/>
      <c r="F87" s="33"/>
      <c r="G87" s="33"/>
      <c r="H87" s="33"/>
      <c r="I87" s="34"/>
    </row>
    <row r="88" spans="1:9" s="1" customFormat="1" ht="14.25">
      <c r="A88" s="151"/>
      <c r="B88" s="152"/>
      <c r="C88" s="152"/>
      <c r="D88" s="152"/>
      <c r="E88" s="152"/>
      <c r="F88" s="152"/>
      <c r="G88" s="152"/>
      <c r="H88" s="152"/>
      <c r="I88" s="153"/>
    </row>
    <row r="89" spans="1:9" s="1" customFormat="1" ht="17.25" customHeight="1">
      <c r="A89" s="35"/>
      <c r="B89" s="44"/>
      <c r="C89" s="44"/>
      <c r="D89" s="32"/>
      <c r="E89" s="28"/>
      <c r="F89" s="28"/>
      <c r="G89" s="33"/>
      <c r="H89" s="44"/>
      <c r="I89" s="103"/>
    </row>
    <row r="90" spans="1:9">
      <c r="A90" s="35" t="s">
        <v>4</v>
      </c>
      <c r="B90" s="154" t="s">
        <v>107</v>
      </c>
      <c r="C90" s="33"/>
      <c r="D90" s="32"/>
      <c r="E90" s="28"/>
      <c r="F90" s="28"/>
      <c r="G90" s="155"/>
      <c r="H90" s="33" t="s">
        <v>108</v>
      </c>
      <c r="I90" s="34"/>
    </row>
    <row r="91" spans="1:9" s="1" customFormat="1" ht="22.5" customHeight="1">
      <c r="A91" s="35"/>
      <c r="B91" s="156" t="s">
        <v>109</v>
      </c>
      <c r="C91" s="157"/>
      <c r="D91" s="32"/>
      <c r="E91" s="158"/>
      <c r="F91" s="158"/>
      <c r="G91" s="154"/>
      <c r="H91" s="156" t="s">
        <v>110</v>
      </c>
      <c r="I91" s="34"/>
    </row>
    <row r="92" spans="1:9" ht="33" customHeight="1">
      <c r="A92" s="159"/>
      <c r="B92" s="160"/>
      <c r="C92" s="160"/>
      <c r="D92" s="161"/>
      <c r="E92" s="162"/>
      <c r="F92" s="162"/>
      <c r="G92" s="162"/>
      <c r="H92" s="162"/>
      <c r="I92" s="163"/>
    </row>
    <row r="93" spans="1:9" s="164" customFormat="1" ht="20.25" customHeight="1">
      <c r="A93" s="175" t="s">
        <v>111</v>
      </c>
      <c r="B93" s="175"/>
      <c r="C93" s="175"/>
      <c r="D93" s="175"/>
      <c r="E93" s="175"/>
      <c r="F93" s="175"/>
      <c r="G93" s="175"/>
      <c r="H93" s="175"/>
      <c r="I93" s="175"/>
    </row>
    <row r="94" spans="1:9">
      <c r="A94" s="176"/>
      <c r="B94" s="176"/>
      <c r="C94" s="176"/>
      <c r="D94" s="176"/>
      <c r="E94" s="176"/>
      <c r="F94" s="176"/>
      <c r="G94" s="176"/>
      <c r="H94" s="176"/>
      <c r="I94" s="176"/>
    </row>
    <row r="95" spans="1:9" ht="31.5" customHeight="1">
      <c r="A95" s="165"/>
      <c r="B95" s="24"/>
      <c r="C95" s="24"/>
      <c r="D95" s="166"/>
      <c r="E95" s="24"/>
      <c r="F95" s="24"/>
      <c r="G95" s="24"/>
      <c r="H95" s="24"/>
      <c r="I95" s="26"/>
    </row>
    <row r="96" spans="1:9">
      <c r="A96" s="1"/>
      <c r="B96" s="1"/>
      <c r="C96" s="1"/>
      <c r="D96" s="2"/>
      <c r="E96" s="1"/>
      <c r="F96" s="1"/>
      <c r="G96" s="1"/>
      <c r="H96" s="1"/>
      <c r="I96" s="1"/>
    </row>
    <row r="97" spans="1:4">
      <c r="A97" s="1"/>
      <c r="B97" s="1"/>
      <c r="C97" s="1"/>
      <c r="D97" s="2"/>
    </row>
    <row r="98" spans="1:4">
      <c r="A98" s="1"/>
      <c r="B98" s="1"/>
      <c r="C98" s="1"/>
      <c r="D98" s="2"/>
    </row>
    <row r="99" spans="1:4">
      <c r="A99" s="1"/>
      <c r="B99" s="1"/>
      <c r="C99" s="1"/>
      <c r="D99" s="2"/>
    </row>
  </sheetData>
  <mergeCells count="27">
    <mergeCell ref="A94:I94"/>
    <mergeCell ref="F58:I58"/>
    <mergeCell ref="B62:C62"/>
    <mergeCell ref="B64:C64"/>
    <mergeCell ref="C77:C82"/>
    <mergeCell ref="F79:I79"/>
    <mergeCell ref="H49:I49"/>
    <mergeCell ref="H50:I50"/>
    <mergeCell ref="H51:I51"/>
    <mergeCell ref="A86:I86"/>
    <mergeCell ref="A93:I93"/>
    <mergeCell ref="E56:I57"/>
    <mergeCell ref="J2:K2"/>
    <mergeCell ref="L2:M2"/>
    <mergeCell ref="J4:K4"/>
    <mergeCell ref="L4:M4"/>
    <mergeCell ref="J8:K8"/>
    <mergeCell ref="L8:M8"/>
    <mergeCell ref="H52:I52"/>
    <mergeCell ref="J11:K11"/>
    <mergeCell ref="L11:M11"/>
    <mergeCell ref="J14:K14"/>
    <mergeCell ref="L14:M14"/>
    <mergeCell ref="J17:K17"/>
    <mergeCell ref="L17:M17"/>
    <mergeCell ref="D45:F45"/>
    <mergeCell ref="C46:F46"/>
  </mergeCells>
  <printOptions horizontalCentered="1"/>
  <pageMargins left="0.25" right="0.25" top="0.75" bottom="0.75" header="0.3" footer="0.3"/>
  <pageSetup paperSize="9" pageOrder="overThenDown" orientation="portrait" verticalDpi="0" r:id="rId1"/>
  <headerFooter alignWithMargins="0"/>
  <rowBreaks count="1" manualBreakCount="1">
    <brk id="94" man="1"/>
  </rowBreaks>
  <colBreaks count="1" manualBreakCount="1">
    <brk id="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FAKTURA_EURO_V_29_08_2012</vt:lpstr>
      <vt:lpstr>FAKTURA_EURO_V_29_08_2012!Obszar_wydruku</vt:lpstr>
      <vt:lpstr>słownie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 Choinski</dc:creator>
  <cp:lastModifiedBy>Patryk Choinski</cp:lastModifiedBy>
  <cp:revision>3</cp:revision>
  <cp:lastPrinted>2014-05-09T08:55:59Z</cp:lastPrinted>
  <dcterms:created xsi:type="dcterms:W3CDTF">2014-05-06T14:09:55Z</dcterms:created>
  <dcterms:modified xsi:type="dcterms:W3CDTF">2014-05-09T11:48:36Z</dcterms:modified>
</cp:coreProperties>
</file>